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за 2022" sheetId="4" r:id="rId1"/>
    <sheet name="Лист1" sheetId="1" r:id="rId2"/>
    <sheet name="Лист2" sheetId="2" r:id="rId3"/>
    <sheet name="Лист3" sheetId="3" r:id="rId4"/>
  </sheets>
  <definedNames>
    <definedName name="_xlnm.Print_Area" localSheetId="0">'за 2022'!$A$1:$D$48</definedName>
    <definedName name="_xlnm.Print_Area" localSheetId="1">Лист1!$A$1:$D$39</definedName>
  </definedNames>
  <calcPr calcId="124519"/>
</workbook>
</file>

<file path=xl/calcChain.xml><?xml version="1.0" encoding="utf-8"?>
<calcChain xmlns="http://schemas.openxmlformats.org/spreadsheetml/2006/main">
  <c r="D32" i="4"/>
  <c r="C34"/>
  <c r="C32"/>
  <c r="D33"/>
  <c r="C33"/>
  <c r="C31" s="1"/>
  <c r="C20"/>
  <c r="D31" l="1"/>
  <c r="D29"/>
  <c r="C29"/>
  <c r="C14"/>
  <c r="D14"/>
  <c r="E17" i="1"/>
  <c r="E18"/>
  <c r="E19"/>
  <c r="E20"/>
  <c r="E21"/>
  <c r="E22"/>
  <c r="E23"/>
  <c r="E24"/>
  <c r="E25"/>
  <c r="E26"/>
  <c r="E27"/>
  <c r="E28"/>
  <c r="E29"/>
  <c r="E33"/>
  <c r="E34"/>
  <c r="E35"/>
  <c r="E36"/>
  <c r="E37"/>
  <c r="E38"/>
  <c r="E39"/>
  <c r="D22"/>
  <c r="D16" s="1"/>
  <c r="D33"/>
  <c r="C33"/>
  <c r="C39" s="1"/>
  <c r="D38"/>
  <c r="D34"/>
  <c r="C38"/>
  <c r="C34"/>
  <c r="C22"/>
  <c r="C16" s="1"/>
  <c r="D31"/>
  <c r="C31"/>
  <c r="E16" l="1"/>
  <c r="D39"/>
</calcChain>
</file>

<file path=xl/sharedStrings.xml><?xml version="1.0" encoding="utf-8"?>
<sst xmlns="http://schemas.openxmlformats.org/spreadsheetml/2006/main" count="80" uniqueCount="47">
  <si>
    <t>Приложение</t>
  </si>
  <si>
    <t>к Порядку</t>
  </si>
  <si>
    <t>формирования и использования</t>
  </si>
  <si>
    <t>бюджетных ассигнований муниципального</t>
  </si>
  <si>
    <t>дорожного фонда города Боготола</t>
  </si>
  <si>
    <t>Отчет</t>
  </si>
  <si>
    <t>об использовании средств дорожного фонда</t>
  </si>
  <si>
    <t>города Боготол</t>
  </si>
  <si>
    <t>(квартал, полугодие, 9 месяцев, год)</t>
  </si>
  <si>
    <t>Наименование показателей</t>
  </si>
  <si>
    <t>N строки</t>
  </si>
  <si>
    <t>1. Источники формирования Дорожного фонда</t>
  </si>
  <si>
    <t>Всего источников формирования Дорожного фонда (сумма строк 02 - 14), в том числе:</t>
  </si>
  <si>
    <t>Остаток бюджетных ассигнований дорожного фонда на 1 января текущего финансового года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</si>
  <si>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города</t>
  </si>
  <si>
    <t>Доходы от использования имущества, входящего в состав автомобильных дорог общего пользования местного значения муниципального образования город Боготол</t>
  </si>
  <si>
    <t>Плата за оказание услуг по присоединению объектов дорожного сервиса к автомобильным дорогам общего пользования местного значения муниципального образования город Боготол</t>
  </si>
  <si>
    <t>Денежных средств, поступающих в бюджет города от уплаты неустоек (штрафов и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</t>
  </si>
  <si>
    <t>Межбюджетные трансферты из краевого бюджета, предусмотренные на финансовое обеспечение дорожной деятельности (расшифровать)</t>
  </si>
  <si>
    <t>Безвозмездные поступления от физических и юридических лиц на финансовое обеспечение дорожной деятельности, в том числе добровольные пожертвования (расшифровать)</t>
  </si>
  <si>
    <t>Государственная пошлина за выдачу специального разрешения на движение транспортного средства, осуществляющего перевозки опасных, тяжеловесных и (или) крупногабаритных грузов, в случае, если маршрут, часть маршрута указанного транспортного средства проходит по автомобильным дорогам местного значения города и не проходит по автомобильным дорогам федерального, регионального, межмуниципального значения, участкам таких автомобильных дорог</t>
  </si>
  <si>
    <t>Поступления сумм возмещения вреда, причиняемого автомобильным дорогам общего пользования местного значения транспортными средствами, осуществляющими перевозки тяжеловесных грузов</t>
  </si>
  <si>
    <t>Денежных средств, внесенных участником конкурса или аукциона, проводимых в целях заключения муниципального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</si>
  <si>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Доходы от аренды земельных участков, расположенных в полосе отвода автомобильных дорог общего пользования местного значения муниципального образования город Боготол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</si>
  <si>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местного значения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</si>
  <si>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Иные налоговые и неналоговые доходы бюджета города, утвержденные решением Боготольского городского Совета депутатов о бюджете (расшифровать)</t>
  </si>
  <si>
    <t>2. Использование бюджетных ассигнований дорожного фонда</t>
  </si>
  <si>
    <t>Всего ассигнований (сумма строк 01 - 07)</t>
  </si>
  <si>
    <t>Содержание и ремонт автомобильных дорог общего пользования муниципального образования город Боготол.</t>
  </si>
  <si>
    <t>Капитальный ремонт автомобильных дорог общего пользования муниципального образования город Боготол.</t>
  </si>
  <si>
    <t>Проектирование, строительство, реконструкцию автомобильных дорог общего пользования муниципального образования город Боготол.</t>
  </si>
  <si>
    <t>Капитальный ремонт и (или) ремонт дворовых территорий многоквартирных домов, проездов к дворовым территориям многоквартирных домов муниципального образования город Боготол.</t>
  </si>
  <si>
    <t>Обеспечение мероприятий по безопасности дорожного движения на территории округа, за счет средств межбюджетных трансфертов из краевого бюджета</t>
  </si>
  <si>
    <t>Остаток средств дорожного фонда за отчетный год (заполняется в отчете за год)</t>
  </si>
  <si>
    <t>Поступило за 2021 год
 (квартал, полугодие, 9 месяцев, год), тыс. руб.</t>
  </si>
  <si>
    <t>Предусмотрено на 2021 год, 
тыс. руб.</t>
  </si>
  <si>
    <t xml:space="preserve">     за 2021 год    </t>
  </si>
  <si>
    <t>к Порядку формирования и использования</t>
  </si>
  <si>
    <t>об использовании средств дорожного фонда города Боготол</t>
  </si>
  <si>
    <t>Денежных средств, поступающих в бюджет города от уплаты неустоек (штрафов и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</t>
  </si>
  <si>
    <t>Предусмотрено на 2022 год, 
тыс. руб.</t>
  </si>
  <si>
    <t>Инвентаризация и паспортизация объектов дорожного хозяйства, оформление права муниципальной собственности города Боготола на объекты дорожного хозяйства и земельные участки, на которых они расположены</t>
  </si>
  <si>
    <r>
      <rPr>
        <sz val="12"/>
        <color theme="1"/>
        <rFont val="Times New Roman"/>
        <family val="1"/>
        <charset val="204"/>
      </rPr>
      <t xml:space="preserve">                 </t>
    </r>
    <r>
      <rPr>
        <sz val="7.2"/>
        <color theme="1"/>
        <rFont val="Times New Roman"/>
        <family val="1"/>
        <charset val="204"/>
      </rPr>
      <t xml:space="preserve">                                                                  </t>
    </r>
    <r>
      <rPr>
        <u/>
        <sz val="12"/>
        <color theme="1"/>
        <rFont val="Times New Roman"/>
        <family val="1"/>
        <charset val="204"/>
      </rPr>
      <t xml:space="preserve">               за 2022 год    </t>
    </r>
  </si>
  <si>
    <t>Поступило 
за 2022 год,
тыс. руб.</t>
  </si>
  <si>
    <t>Глава города Боготола                                 ________________                    Е.М. Деменкова</t>
  </si>
  <si>
    <t>Исполнители: Кащеева Анна Николаевна, тел. 8-39157-2-49-54</t>
  </si>
  <si>
    <t xml:space="preserve">                        Кульша Ольга Николаевна, тел. 8-39157-2-49-38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</si>
</sst>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7.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top" wrapText="1"/>
    </xf>
    <xf numFmtId="164" fontId="0" fillId="0" borderId="0" xfId="0" applyNumberFormat="1"/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Fill="1" applyBorder="1" applyAlignment="1">
      <alignment vertical="top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3"/>
  <sheetViews>
    <sheetView tabSelected="1" view="pageBreakPreview" topLeftCell="A25" zoomScale="78" zoomScaleNormal="59" zoomScaleSheetLayoutView="78" workbookViewId="0">
      <selection activeCell="E25" sqref="E1:I1048576"/>
    </sheetView>
  </sheetViews>
  <sheetFormatPr defaultRowHeight="14.4"/>
  <cols>
    <col min="1" max="1" width="140" customWidth="1"/>
    <col min="2" max="2" width="8.109375" customWidth="1"/>
    <col min="3" max="3" width="17.21875" customWidth="1"/>
    <col min="4" max="4" width="21.5546875" customWidth="1"/>
  </cols>
  <sheetData>
    <row r="1" spans="1:4" ht="15.6">
      <c r="D1" s="1" t="s">
        <v>0</v>
      </c>
    </row>
    <row r="2" spans="1:4" ht="15.6">
      <c r="D2" s="1" t="s">
        <v>37</v>
      </c>
    </row>
    <row r="3" spans="1:4" ht="15.6">
      <c r="D3" s="1" t="s">
        <v>3</v>
      </c>
    </row>
    <row r="4" spans="1:4" ht="15.6">
      <c r="D4" s="1" t="s">
        <v>4</v>
      </c>
    </row>
    <row r="5" spans="1:4" ht="15.6">
      <c r="A5" s="20" t="s">
        <v>5</v>
      </c>
      <c r="B5" s="20"/>
      <c r="C5" s="20"/>
      <c r="D5" s="20"/>
    </row>
    <row r="6" spans="1:4" ht="15.6">
      <c r="A6" s="20" t="s">
        <v>38</v>
      </c>
      <c r="B6" s="20"/>
      <c r="C6" s="20"/>
      <c r="D6" s="20"/>
    </row>
    <row r="7" spans="1:4" ht="15.6">
      <c r="A7" s="10" t="s">
        <v>42</v>
      </c>
      <c r="C7" s="3"/>
      <c r="D7" s="3"/>
    </row>
    <row r="8" spans="1:4" ht="15.6">
      <c r="A8" s="20" t="s">
        <v>8</v>
      </c>
      <c r="B8" s="20"/>
      <c r="C8" s="20"/>
      <c r="D8" s="20"/>
    </row>
    <row r="9" spans="1:4" ht="15.6">
      <c r="A9" s="16"/>
      <c r="B9" s="16"/>
      <c r="C9" s="16"/>
      <c r="D9" s="16"/>
    </row>
    <row r="10" spans="1:4" ht="9.6" customHeight="1">
      <c r="A10" s="2"/>
    </row>
    <row r="11" spans="1:4" ht="47.4" customHeight="1">
      <c r="A11" s="4" t="s">
        <v>9</v>
      </c>
      <c r="B11" s="4" t="s">
        <v>10</v>
      </c>
      <c r="C11" s="11" t="s">
        <v>40</v>
      </c>
      <c r="D11" s="13" t="s">
        <v>43</v>
      </c>
    </row>
    <row r="12" spans="1:4" ht="15.6">
      <c r="A12" s="4">
        <v>1</v>
      </c>
      <c r="B12" s="4">
        <v>2</v>
      </c>
      <c r="C12" s="4">
        <v>3</v>
      </c>
      <c r="D12" s="4">
        <v>4</v>
      </c>
    </row>
    <row r="13" spans="1:4" ht="25.8" customHeight="1">
      <c r="A13" s="21" t="s">
        <v>11</v>
      </c>
      <c r="B13" s="21"/>
      <c r="C13" s="21"/>
      <c r="D13" s="21"/>
    </row>
    <row r="14" spans="1:4" ht="15.6">
      <c r="A14" s="5" t="s">
        <v>12</v>
      </c>
      <c r="B14" s="4">
        <v>1</v>
      </c>
      <c r="C14" s="7">
        <f>C15+C16+C17+C18+C19+C20++C21+C22+C23+C24+C25+C26+C27</f>
        <v>42006.9</v>
      </c>
      <c r="D14" s="7">
        <f>D15+D16+D17+D18+D19+D20++D21+D22+D23+D24+D25+D26+D27</f>
        <v>30329.699999999997</v>
      </c>
    </row>
    <row r="15" spans="1:4" ht="15.6">
      <c r="A15" s="5" t="s">
        <v>13</v>
      </c>
      <c r="B15" s="4">
        <v>2</v>
      </c>
      <c r="C15" s="7">
        <v>23.5</v>
      </c>
      <c r="D15" s="7">
        <v>23.5</v>
      </c>
    </row>
    <row r="16" spans="1:4" ht="28.8" customHeight="1">
      <c r="A16" s="5" t="s">
        <v>14</v>
      </c>
      <c r="B16" s="4">
        <v>3</v>
      </c>
      <c r="C16" s="7">
        <v>2529.6999999999998</v>
      </c>
      <c r="D16" s="7">
        <v>2919.2</v>
      </c>
    </row>
    <row r="17" spans="1:4" ht="31.2">
      <c r="A17" s="5" t="s">
        <v>15</v>
      </c>
      <c r="B17" s="4">
        <v>4</v>
      </c>
      <c r="C17" s="7">
        <v>0</v>
      </c>
      <c r="D17" s="7">
        <v>0</v>
      </c>
    </row>
    <row r="18" spans="1:4" ht="31.2">
      <c r="A18" s="5" t="s">
        <v>16</v>
      </c>
      <c r="B18" s="4">
        <v>5</v>
      </c>
      <c r="C18" s="7">
        <v>0</v>
      </c>
      <c r="D18" s="7">
        <v>0</v>
      </c>
    </row>
    <row r="19" spans="1:4" ht="45.6" customHeight="1">
      <c r="A19" s="5" t="s">
        <v>39</v>
      </c>
      <c r="B19" s="4">
        <v>6</v>
      </c>
      <c r="C19" s="7">
        <v>250</v>
      </c>
      <c r="D19" s="7">
        <v>250</v>
      </c>
    </row>
    <row r="20" spans="1:4" ht="15" customHeight="1">
      <c r="A20" s="5" t="s">
        <v>18</v>
      </c>
      <c r="B20" s="4">
        <v>7</v>
      </c>
      <c r="C20" s="7">
        <f>14539.9+330.7+7060.8+13506.6-7602.4</f>
        <v>27835.599999999999</v>
      </c>
      <c r="D20" s="7">
        <v>15768.9</v>
      </c>
    </row>
    <row r="21" spans="1:4" ht="31.2">
      <c r="A21" s="5" t="s">
        <v>19</v>
      </c>
      <c r="B21" s="4">
        <v>8</v>
      </c>
      <c r="C21" s="7">
        <v>0</v>
      </c>
      <c r="D21" s="7">
        <v>0</v>
      </c>
    </row>
    <row r="22" spans="1:4" ht="62.4">
      <c r="A22" s="5" t="s">
        <v>20</v>
      </c>
      <c r="B22" s="4">
        <v>9</v>
      </c>
      <c r="C22" s="7">
        <v>0.5</v>
      </c>
      <c r="D22" s="7">
        <v>0.5</v>
      </c>
    </row>
    <row r="23" spans="1:4" ht="31.2">
      <c r="A23" s="5" t="s">
        <v>21</v>
      </c>
      <c r="B23" s="4">
        <v>10</v>
      </c>
      <c r="C23" s="7">
        <v>0</v>
      </c>
      <c r="D23" s="7">
        <v>0</v>
      </c>
    </row>
    <row r="24" spans="1:4" ht="47.4" customHeight="1">
      <c r="A24" s="5" t="s">
        <v>22</v>
      </c>
      <c r="B24" s="4">
        <v>11</v>
      </c>
      <c r="C24" s="7">
        <v>0</v>
      </c>
      <c r="D24" s="7">
        <v>0</v>
      </c>
    </row>
    <row r="25" spans="1:4" ht="31.2">
      <c r="A25" s="5" t="s">
        <v>23</v>
      </c>
      <c r="B25" s="4">
        <v>12</v>
      </c>
      <c r="C25" s="7">
        <v>0</v>
      </c>
      <c r="D25" s="7">
        <v>0</v>
      </c>
    </row>
    <row r="26" spans="1:4" ht="46.8">
      <c r="A26" s="5" t="s">
        <v>24</v>
      </c>
      <c r="B26" s="4">
        <v>13</v>
      </c>
      <c r="C26" s="7">
        <v>0</v>
      </c>
      <c r="D26" s="7">
        <v>0</v>
      </c>
    </row>
    <row r="27" spans="1:4" ht="30" customHeight="1">
      <c r="A27" s="5" t="s">
        <v>25</v>
      </c>
      <c r="B27" s="4">
        <v>14</v>
      </c>
      <c r="C27" s="7">
        <v>11367.6</v>
      </c>
      <c r="D27" s="7">
        <v>11367.6</v>
      </c>
    </row>
    <row r="28" spans="1:4" ht="31.8" customHeight="1">
      <c r="A28" s="21" t="s">
        <v>26</v>
      </c>
      <c r="B28" s="21"/>
      <c r="C28" s="21"/>
      <c r="D28" s="21"/>
    </row>
    <row r="29" spans="1:4" ht="59.4" customHeight="1">
      <c r="A29" s="4" t="s">
        <v>9</v>
      </c>
      <c r="B29" s="4" t="s">
        <v>10</v>
      </c>
      <c r="C29" s="4" t="str">
        <f>C11</f>
        <v>Предусмотрено на 2022 год, 
тыс. руб.</v>
      </c>
      <c r="D29" s="4" t="str">
        <f>D11</f>
        <v>Поступило 
за 2022 год,
тыс. руб.</v>
      </c>
    </row>
    <row r="30" spans="1:4" ht="15.6">
      <c r="A30" s="4">
        <v>1</v>
      </c>
      <c r="B30" s="4">
        <v>2</v>
      </c>
      <c r="C30" s="4">
        <v>3</v>
      </c>
      <c r="D30" s="4">
        <v>4</v>
      </c>
    </row>
    <row r="31" spans="1:4" ht="15.6">
      <c r="A31" s="5" t="s">
        <v>27</v>
      </c>
      <c r="B31" s="4">
        <v>1</v>
      </c>
      <c r="C31" s="8">
        <f>C32+C33+C34+C35+C36+C37</f>
        <v>42006.899999999994</v>
      </c>
      <c r="D31" s="8">
        <f>D32+D33+D34+D35+D36+D37</f>
        <v>29838.399999999998</v>
      </c>
    </row>
    <row r="32" spans="1:4" ht="15.6">
      <c r="A32" s="5" t="s">
        <v>28</v>
      </c>
      <c r="B32" s="4">
        <v>2</v>
      </c>
      <c r="C32" s="8">
        <f>14040.3+7060.8</f>
        <v>21101.1</v>
      </c>
      <c r="D32" s="8">
        <f>14040.3+7060.8</f>
        <v>21101.1</v>
      </c>
    </row>
    <row r="33" spans="1:4" ht="15.6">
      <c r="A33" s="5" t="s">
        <v>29</v>
      </c>
      <c r="B33" s="4">
        <v>3</v>
      </c>
      <c r="C33" s="8">
        <f>13506.6+13.5</f>
        <v>13520.1</v>
      </c>
      <c r="D33" s="8">
        <f>8377.4+8.4</f>
        <v>8385.7999999999993</v>
      </c>
    </row>
    <row r="34" spans="1:4" ht="15.6">
      <c r="A34" s="5" t="s">
        <v>30</v>
      </c>
      <c r="B34" s="4">
        <v>4</v>
      </c>
      <c r="C34" s="8">
        <f>6937.5+96.5</f>
        <v>7034</v>
      </c>
      <c r="D34" s="8">
        <v>0</v>
      </c>
    </row>
    <row r="35" spans="1:4" ht="31.2">
      <c r="A35" s="5" t="s">
        <v>31</v>
      </c>
      <c r="B35" s="4">
        <v>5</v>
      </c>
      <c r="C35" s="8">
        <v>0</v>
      </c>
      <c r="D35" s="8">
        <v>0</v>
      </c>
    </row>
    <row r="36" spans="1:4" ht="31.2">
      <c r="A36" s="5" t="s">
        <v>32</v>
      </c>
      <c r="B36" s="4">
        <v>6</v>
      </c>
      <c r="C36" s="8">
        <v>330.7</v>
      </c>
      <c r="D36" s="8">
        <v>330.7</v>
      </c>
    </row>
    <row r="37" spans="1:4" ht="31.2">
      <c r="A37" s="5" t="s">
        <v>41</v>
      </c>
      <c r="B37" s="12">
        <v>7</v>
      </c>
      <c r="C37" s="8">
        <v>21</v>
      </c>
      <c r="D37" s="8">
        <v>20.8</v>
      </c>
    </row>
    <row r="38" spans="1:4" ht="15.6">
      <c r="A38" s="5" t="s">
        <v>33</v>
      </c>
      <c r="B38" s="15">
        <v>8</v>
      </c>
      <c r="C38" s="8"/>
      <c r="D38" s="8">
        <v>491.3</v>
      </c>
    </row>
    <row r="39" spans="1:4">
      <c r="B39" s="14"/>
      <c r="C39" s="9"/>
      <c r="D39" s="9"/>
    </row>
    <row r="40" spans="1:4" ht="21">
      <c r="A40" s="18" t="s">
        <v>44</v>
      </c>
      <c r="B40" s="19"/>
      <c r="C40" s="19"/>
      <c r="D40" s="19"/>
    </row>
    <row r="42" spans="1:4" ht="15.6">
      <c r="A42" s="17" t="s">
        <v>45</v>
      </c>
    </row>
    <row r="43" spans="1:4" ht="15.6">
      <c r="A43" s="17" t="s">
        <v>46</v>
      </c>
    </row>
  </sheetData>
  <mergeCells count="6">
    <mergeCell ref="A40:D40"/>
    <mergeCell ref="A5:D5"/>
    <mergeCell ref="A6:D6"/>
    <mergeCell ref="A8:D8"/>
    <mergeCell ref="A13:D13"/>
    <mergeCell ref="A28:D28"/>
  </mergeCells>
  <pageMargins left="0.35433070866141736" right="0.23622047244094491" top="0.19685039370078741" bottom="0.19685039370078741" header="0.15748031496062992" footer="0.15748031496062992"/>
  <pageSetup paperSize="9" scale="7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9"/>
  <sheetViews>
    <sheetView view="pageBreakPreview" topLeftCell="A31" zoomScale="60" zoomScaleNormal="59" workbookViewId="0">
      <selection activeCell="E30" sqref="E30"/>
    </sheetView>
  </sheetViews>
  <sheetFormatPr defaultRowHeight="14.4"/>
  <cols>
    <col min="1" max="1" width="50.6640625" customWidth="1"/>
    <col min="2" max="2" width="8.109375" customWidth="1"/>
    <col min="3" max="3" width="16.44140625" customWidth="1"/>
    <col min="4" max="4" width="17" customWidth="1"/>
  </cols>
  <sheetData>
    <row r="1" spans="1:5" ht="15.6">
      <c r="D1" s="1" t="s">
        <v>0</v>
      </c>
    </row>
    <row r="2" spans="1:5" ht="15.6">
      <c r="D2" s="1" t="s">
        <v>1</v>
      </c>
    </row>
    <row r="3" spans="1:5" ht="15.6">
      <c r="D3" s="1" t="s">
        <v>2</v>
      </c>
    </row>
    <row r="4" spans="1:5" ht="15.6">
      <c r="D4" s="1" t="s">
        <v>3</v>
      </c>
    </row>
    <row r="5" spans="1:5" ht="15.6">
      <c r="D5" s="1" t="s">
        <v>4</v>
      </c>
    </row>
    <row r="6" spans="1:5" ht="15.6">
      <c r="A6" s="2"/>
    </row>
    <row r="7" spans="1:5" ht="15.6">
      <c r="A7" s="20" t="s">
        <v>5</v>
      </c>
      <c r="B7" s="20"/>
      <c r="C7" s="20"/>
      <c r="D7" s="20"/>
    </row>
    <row r="8" spans="1:5" ht="15.6">
      <c r="A8" s="20" t="s">
        <v>6</v>
      </c>
      <c r="B8" s="20"/>
      <c r="C8" s="20"/>
      <c r="D8" s="20"/>
    </row>
    <row r="9" spans="1:5" ht="15.6">
      <c r="A9" s="20" t="s">
        <v>7</v>
      </c>
      <c r="B9" s="20"/>
      <c r="C9" s="20"/>
      <c r="D9" s="20"/>
    </row>
    <row r="10" spans="1:5" ht="15.6">
      <c r="A10" s="6" t="s">
        <v>36</v>
      </c>
      <c r="C10" s="3"/>
      <c r="D10" s="3"/>
    </row>
    <row r="11" spans="1:5" ht="15.6">
      <c r="A11" s="20" t="s">
        <v>8</v>
      </c>
      <c r="B11" s="20"/>
      <c r="C11" s="20"/>
      <c r="D11" s="20"/>
    </row>
    <row r="12" spans="1:5" ht="15.6">
      <c r="A12" s="2"/>
    </row>
    <row r="13" spans="1:5" ht="93.6">
      <c r="A13" s="4" t="s">
        <v>9</v>
      </c>
      <c r="B13" s="4" t="s">
        <v>10</v>
      </c>
      <c r="C13" s="4" t="s">
        <v>35</v>
      </c>
      <c r="D13" s="4" t="s">
        <v>34</v>
      </c>
    </row>
    <row r="14" spans="1:5" ht="15.6">
      <c r="A14" s="4">
        <v>1</v>
      </c>
      <c r="B14" s="4">
        <v>2</v>
      </c>
      <c r="C14" s="4">
        <v>3</v>
      </c>
      <c r="D14" s="4">
        <v>4</v>
      </c>
    </row>
    <row r="15" spans="1:5" ht="30.6" customHeight="1">
      <c r="A15" s="21" t="s">
        <v>11</v>
      </c>
      <c r="B15" s="21"/>
      <c r="C15" s="21"/>
      <c r="D15" s="21"/>
    </row>
    <row r="16" spans="1:5" ht="31.2">
      <c r="A16" s="5" t="s">
        <v>12</v>
      </c>
      <c r="B16" s="4">
        <v>1</v>
      </c>
      <c r="C16" s="7">
        <f>C17+C18+C19+C20+C21+C22++C23+C24+C25+C26+C27+C28+C29</f>
        <v>22124.2</v>
      </c>
      <c r="D16" s="7">
        <f>D17+D18+D19+D20+D21+D22++D23+D24+D25+D26+D27+D28+D29</f>
        <v>22147.7</v>
      </c>
      <c r="E16" s="9">
        <f>C16-D16</f>
        <v>-23.5</v>
      </c>
    </row>
    <row r="17" spans="1:5" ht="31.2">
      <c r="A17" s="5" t="s">
        <v>13</v>
      </c>
      <c r="B17" s="4">
        <v>2</v>
      </c>
      <c r="C17" s="7">
        <v>0</v>
      </c>
      <c r="D17" s="7">
        <v>0</v>
      </c>
      <c r="E17" s="9">
        <f t="shared" ref="E17:E39" si="0">C17-D17</f>
        <v>0</v>
      </c>
    </row>
    <row r="18" spans="1:5" ht="86.4" customHeight="1">
      <c r="A18" s="5" t="s">
        <v>14</v>
      </c>
      <c r="B18" s="4">
        <v>3</v>
      </c>
      <c r="C18" s="7">
        <v>1224.4000000000001</v>
      </c>
      <c r="D18" s="7">
        <v>1247.9000000000001</v>
      </c>
      <c r="E18" s="9">
        <f t="shared" si="0"/>
        <v>-23.5</v>
      </c>
    </row>
    <row r="19" spans="1:5" ht="62.4">
      <c r="A19" s="5" t="s">
        <v>15</v>
      </c>
      <c r="B19" s="4">
        <v>4</v>
      </c>
      <c r="C19" s="7">
        <v>0</v>
      </c>
      <c r="D19" s="7">
        <v>0</v>
      </c>
      <c r="E19" s="9">
        <f t="shared" si="0"/>
        <v>0</v>
      </c>
    </row>
    <row r="20" spans="1:5" ht="62.4">
      <c r="A20" s="5" t="s">
        <v>16</v>
      </c>
      <c r="B20" s="4">
        <v>5</v>
      </c>
      <c r="C20" s="7">
        <v>0</v>
      </c>
      <c r="D20" s="7">
        <v>0</v>
      </c>
      <c r="E20" s="9">
        <f t="shared" si="0"/>
        <v>0</v>
      </c>
    </row>
    <row r="21" spans="1:5" ht="139.19999999999999" customHeight="1">
      <c r="A21" s="5" t="s">
        <v>17</v>
      </c>
      <c r="B21" s="4">
        <v>6</v>
      </c>
      <c r="C21" s="7">
        <v>0</v>
      </c>
      <c r="D21" s="7">
        <v>0</v>
      </c>
      <c r="E21" s="9">
        <f t="shared" si="0"/>
        <v>0</v>
      </c>
    </row>
    <row r="22" spans="1:5" ht="45.6" customHeight="1">
      <c r="A22" s="5" t="s">
        <v>18</v>
      </c>
      <c r="B22" s="4">
        <v>7</v>
      </c>
      <c r="C22" s="7">
        <f>11045.3+8476.9+330.7+1046.9</f>
        <v>20899.8</v>
      </c>
      <c r="D22" s="7">
        <f>11045.3+8476.9+330.7+1046.9</f>
        <v>20899.8</v>
      </c>
      <c r="E22" s="9">
        <f t="shared" si="0"/>
        <v>0</v>
      </c>
    </row>
    <row r="23" spans="1:5" ht="62.4">
      <c r="A23" s="5" t="s">
        <v>19</v>
      </c>
      <c r="B23" s="4">
        <v>8</v>
      </c>
      <c r="C23" s="7">
        <v>0</v>
      </c>
      <c r="D23" s="7">
        <v>0</v>
      </c>
      <c r="E23" s="9">
        <f t="shared" si="0"/>
        <v>0</v>
      </c>
    </row>
    <row r="24" spans="1:5" ht="153.6" customHeight="1">
      <c r="A24" s="5" t="s">
        <v>20</v>
      </c>
      <c r="B24" s="4">
        <v>9</v>
      </c>
      <c r="C24" s="7">
        <v>0</v>
      </c>
      <c r="D24" s="7">
        <v>0</v>
      </c>
      <c r="E24" s="9">
        <f t="shared" si="0"/>
        <v>0</v>
      </c>
    </row>
    <row r="25" spans="1:5" ht="78">
      <c r="A25" s="5" t="s">
        <v>21</v>
      </c>
      <c r="B25" s="4">
        <v>10</v>
      </c>
      <c r="C25" s="7">
        <v>0</v>
      </c>
      <c r="D25" s="7">
        <v>0</v>
      </c>
      <c r="E25" s="9">
        <f t="shared" si="0"/>
        <v>0</v>
      </c>
    </row>
    <row r="26" spans="1:5" ht="137.4" customHeight="1">
      <c r="A26" s="5" t="s">
        <v>22</v>
      </c>
      <c r="B26" s="4">
        <v>11</v>
      </c>
      <c r="C26" s="7">
        <v>0</v>
      </c>
      <c r="D26" s="7">
        <v>0</v>
      </c>
      <c r="E26" s="9">
        <f t="shared" si="0"/>
        <v>0</v>
      </c>
    </row>
    <row r="27" spans="1:5" ht="62.4">
      <c r="A27" s="5" t="s">
        <v>23</v>
      </c>
      <c r="B27" s="4">
        <v>12</v>
      </c>
      <c r="C27" s="7">
        <v>0</v>
      </c>
      <c r="D27" s="7">
        <v>0</v>
      </c>
      <c r="E27" s="9">
        <f t="shared" si="0"/>
        <v>0</v>
      </c>
    </row>
    <row r="28" spans="1:5" ht="124.8">
      <c r="A28" s="5" t="s">
        <v>24</v>
      </c>
      <c r="B28" s="4">
        <v>13</v>
      </c>
      <c r="C28" s="7">
        <v>0</v>
      </c>
      <c r="D28" s="7">
        <v>0</v>
      </c>
      <c r="E28" s="9">
        <f t="shared" si="0"/>
        <v>0</v>
      </c>
    </row>
    <row r="29" spans="1:5" ht="62.4">
      <c r="A29" s="5" t="s">
        <v>25</v>
      </c>
      <c r="B29" s="4">
        <v>14</v>
      </c>
      <c r="C29" s="7">
        <v>0</v>
      </c>
      <c r="D29" s="7">
        <v>0</v>
      </c>
      <c r="E29" s="9">
        <f t="shared" si="0"/>
        <v>0</v>
      </c>
    </row>
    <row r="30" spans="1:5" ht="31.8" customHeight="1">
      <c r="A30" s="21" t="s">
        <v>26</v>
      </c>
      <c r="B30" s="21"/>
      <c r="C30" s="21"/>
      <c r="D30" s="21"/>
      <c r="E30" s="9"/>
    </row>
    <row r="31" spans="1:5" ht="93.6">
      <c r="A31" s="4" t="s">
        <v>9</v>
      </c>
      <c r="B31" s="4" t="s">
        <v>10</v>
      </c>
      <c r="C31" s="4" t="str">
        <f>C13</f>
        <v>Предусмотрено на 2021 год, 
тыс. руб.</v>
      </c>
      <c r="D31" s="4" t="str">
        <f>D13</f>
        <v>Поступило за 2021 год
 (квартал, полугодие, 9 месяцев, год), тыс. руб.</v>
      </c>
      <c r="E31" s="9"/>
    </row>
    <row r="32" spans="1:5" ht="15.6">
      <c r="A32" s="4">
        <v>1</v>
      </c>
      <c r="B32" s="4">
        <v>2</v>
      </c>
      <c r="C32" s="4">
        <v>3</v>
      </c>
      <c r="D32" s="4">
        <v>4</v>
      </c>
      <c r="E32" s="9"/>
    </row>
    <row r="33" spans="1:5" ht="15.6">
      <c r="A33" s="5" t="s">
        <v>27</v>
      </c>
      <c r="B33" s="4">
        <v>1</v>
      </c>
      <c r="C33" s="8">
        <f>C34+C35+C36+C37+C38</f>
        <v>22124.199999999997</v>
      </c>
      <c r="D33" s="8">
        <f>D34+D35+D36+D37+D38</f>
        <v>22108.5</v>
      </c>
      <c r="E33" s="9">
        <f t="shared" si="0"/>
        <v>15.69999999999709</v>
      </c>
    </row>
    <row r="34" spans="1:5" ht="46.8">
      <c r="A34" s="5" t="s">
        <v>28</v>
      </c>
      <c r="B34" s="4">
        <v>2</v>
      </c>
      <c r="C34" s="8">
        <f>11045.3+1224.4</f>
        <v>12269.699999999999</v>
      </c>
      <c r="D34" s="8">
        <f>11045.3+1224.4</f>
        <v>12269.699999999999</v>
      </c>
      <c r="E34" s="9">
        <f t="shared" si="0"/>
        <v>0</v>
      </c>
    </row>
    <row r="35" spans="1:5" ht="46.8">
      <c r="A35" s="5" t="s">
        <v>29</v>
      </c>
      <c r="B35" s="4">
        <v>3</v>
      </c>
      <c r="C35" s="8">
        <v>8476.9</v>
      </c>
      <c r="D35" s="8">
        <v>8476.9</v>
      </c>
      <c r="E35" s="9">
        <f t="shared" si="0"/>
        <v>0</v>
      </c>
    </row>
    <row r="36" spans="1:5" ht="46.8">
      <c r="A36" s="5" t="s">
        <v>30</v>
      </c>
      <c r="B36" s="4">
        <v>4</v>
      </c>
      <c r="C36" s="8">
        <v>0</v>
      </c>
      <c r="D36" s="8">
        <v>0</v>
      </c>
      <c r="E36" s="9">
        <f t="shared" si="0"/>
        <v>0</v>
      </c>
    </row>
    <row r="37" spans="1:5" ht="62.4">
      <c r="A37" s="5" t="s">
        <v>31</v>
      </c>
      <c r="B37" s="4">
        <v>5</v>
      </c>
      <c r="C37" s="8">
        <v>0</v>
      </c>
      <c r="D37" s="8">
        <v>0</v>
      </c>
      <c r="E37" s="9">
        <f t="shared" si="0"/>
        <v>0</v>
      </c>
    </row>
    <row r="38" spans="1:5" ht="62.4">
      <c r="A38" s="5" t="s">
        <v>32</v>
      </c>
      <c r="B38" s="4">
        <v>6</v>
      </c>
      <c r="C38" s="8">
        <f>330.7+1046.9</f>
        <v>1377.6000000000001</v>
      </c>
      <c r="D38" s="8">
        <f>330.7+1031.2</f>
        <v>1361.9</v>
      </c>
      <c r="E38" s="9">
        <f t="shared" si="0"/>
        <v>15.700000000000045</v>
      </c>
    </row>
    <row r="39" spans="1:5" ht="31.2">
      <c r="A39" s="5" t="s">
        <v>33</v>
      </c>
      <c r="B39" s="4">
        <v>7</v>
      </c>
      <c r="C39" s="8">
        <f>C16-C33</f>
        <v>0</v>
      </c>
      <c r="D39" s="8">
        <f>D16-D33</f>
        <v>39.200000000000728</v>
      </c>
      <c r="E39" s="9">
        <f t="shared" si="0"/>
        <v>-39.200000000000728</v>
      </c>
    </row>
  </sheetData>
  <mergeCells count="6">
    <mergeCell ref="A15:D15"/>
    <mergeCell ref="A30:D30"/>
    <mergeCell ref="A7:D7"/>
    <mergeCell ref="A8:D8"/>
    <mergeCell ref="A9:D9"/>
    <mergeCell ref="A11:D11"/>
  </mergeCells>
  <pageMargins left="0.7" right="0.23" top="0.54" bottom="0.44" header="0.3" footer="0.3"/>
  <pageSetup paperSize="9" orientation="portrait" horizontalDpi="180" verticalDpi="180" r:id="rId1"/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за 2022</vt:lpstr>
      <vt:lpstr>Лист1</vt:lpstr>
      <vt:lpstr>Лист2</vt:lpstr>
      <vt:lpstr>Лист3</vt:lpstr>
      <vt:lpstr>'за 2022'!Область_печати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2023-04-19T09:41:01Z</dcterms:modified>
</cp:coreProperties>
</file>