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1520" yWindow="-12" windowWidth="11556" windowHeight="8820"/>
  </bookViews>
  <sheets>
    <sheet name="2021" sheetId="1" r:id="rId1"/>
  </sheets>
  <definedNames>
    <definedName name="_xlnm.Print_Titles" localSheetId="0">'2021'!$5:$6</definedName>
    <definedName name="_xlnm.Print_Area" localSheetId="0">'2021'!$A$1:$H$153</definedName>
  </definedNames>
  <calcPr calcId="124519"/>
</workbook>
</file>

<file path=xl/calcChain.xml><?xml version="1.0" encoding="utf-8"?>
<calcChain xmlns="http://schemas.openxmlformats.org/spreadsheetml/2006/main">
  <c r="G63" i="1"/>
  <c r="E153" l="1"/>
  <c r="F153"/>
  <c r="D153"/>
  <c r="F147"/>
  <c r="E149"/>
  <c r="E147" s="1"/>
  <c r="F149"/>
  <c r="D149"/>
  <c r="D147" s="1"/>
  <c r="D150"/>
  <c r="E138"/>
  <c r="F138"/>
  <c r="E139"/>
  <c r="F139"/>
  <c r="D139"/>
  <c r="D138"/>
  <c r="E143"/>
  <c r="F143"/>
  <c r="D143"/>
  <c r="E130"/>
  <c r="F130"/>
  <c r="E131"/>
  <c r="F131"/>
  <c r="D131"/>
  <c r="D130"/>
  <c r="E132"/>
  <c r="F132"/>
  <c r="D132"/>
  <c r="G135"/>
  <c r="D121"/>
  <c r="D119" s="1"/>
  <c r="E121"/>
  <c r="E119" s="1"/>
  <c r="F121"/>
  <c r="F119" s="1"/>
  <c r="E122"/>
  <c r="F122"/>
  <c r="D122"/>
  <c r="G118"/>
  <c r="D115"/>
  <c r="E115"/>
  <c r="F115"/>
  <c r="E104"/>
  <c r="F104"/>
  <c r="E105"/>
  <c r="F105"/>
  <c r="D105"/>
  <c r="D104"/>
  <c r="E106"/>
  <c r="F106"/>
  <c r="D106"/>
  <c r="D99"/>
  <c r="D95"/>
  <c r="E89"/>
  <c r="F89"/>
  <c r="D89"/>
  <c r="E81"/>
  <c r="F81"/>
  <c r="D81"/>
  <c r="E82"/>
  <c r="F82"/>
  <c r="D82"/>
  <c r="G92"/>
  <c r="E86"/>
  <c r="F86"/>
  <c r="D86"/>
  <c r="E83"/>
  <c r="F83"/>
  <c r="D83"/>
  <c r="E60"/>
  <c r="F60"/>
  <c r="D60"/>
  <c r="G72"/>
  <c r="F70"/>
  <c r="E70"/>
  <c r="D70"/>
  <c r="G78"/>
  <c r="F76"/>
  <c r="E76"/>
  <c r="D76"/>
  <c r="G69"/>
  <c r="F67"/>
  <c r="E67"/>
  <c r="D67"/>
  <c r="D102" l="1"/>
  <c r="E128"/>
  <c r="D128"/>
  <c r="F128"/>
  <c r="F102"/>
  <c r="E102"/>
  <c r="D79"/>
  <c r="G70"/>
  <c r="G76"/>
  <c r="G67"/>
  <c r="E51"/>
  <c r="E49" s="1"/>
  <c r="F51"/>
  <c r="F49" s="1"/>
  <c r="D51"/>
  <c r="D49" s="1"/>
  <c r="E39"/>
  <c r="F39"/>
  <c r="D39"/>
  <c r="G45"/>
  <c r="F43"/>
  <c r="E43"/>
  <c r="D43"/>
  <c r="E24"/>
  <c r="F24"/>
  <c r="D24"/>
  <c r="E34"/>
  <c r="F34"/>
  <c r="D34"/>
  <c r="E28"/>
  <c r="F28"/>
  <c r="D28"/>
  <c r="E25"/>
  <c r="F25"/>
  <c r="D25"/>
  <c r="E10"/>
  <c r="F10"/>
  <c r="D10"/>
  <c r="D9"/>
  <c r="E18"/>
  <c r="F18"/>
  <c r="D18"/>
  <c r="G21"/>
  <c r="E11"/>
  <c r="F11"/>
  <c r="D11"/>
  <c r="G14"/>
  <c r="E9"/>
  <c r="F9"/>
  <c r="G9" l="1"/>
  <c r="G43"/>
  <c r="E140" l="1"/>
  <c r="F140"/>
  <c r="D140"/>
  <c r="G142" l="1"/>
  <c r="G146" l="1"/>
  <c r="G117" l="1"/>
  <c r="E61"/>
  <c r="F61"/>
  <c r="D61"/>
  <c r="E136"/>
  <c r="F136"/>
  <c r="D136"/>
  <c r="E95"/>
  <c r="F95"/>
  <c r="G104" l="1"/>
  <c r="G86"/>
  <c r="E79" l="1"/>
  <c r="F79"/>
  <c r="E37"/>
  <c r="F37"/>
  <c r="D37"/>
  <c r="G140" l="1"/>
  <c r="G108"/>
  <c r="D58"/>
  <c r="E73"/>
  <c r="F73"/>
  <c r="D73"/>
  <c r="G73" l="1"/>
  <c r="G57" l="1"/>
  <c r="E58" l="1"/>
  <c r="F58"/>
  <c r="G75"/>
  <c r="G51" l="1"/>
  <c r="G85"/>
  <c r="F46"/>
  <c r="G145" l="1"/>
  <c r="E99"/>
  <c r="F99"/>
  <c r="E96"/>
  <c r="F96"/>
  <c r="D96"/>
  <c r="G98"/>
  <c r="E31" l="1"/>
  <c r="F31"/>
  <c r="D31"/>
  <c r="E112" l="1"/>
  <c r="G101" l="1"/>
  <c r="E93"/>
  <c r="D93"/>
  <c r="F93" l="1"/>
  <c r="G95" l="1"/>
  <c r="E22"/>
  <c r="F22"/>
  <c r="D22"/>
  <c r="G36"/>
  <c r="G22" l="1"/>
  <c r="E109" l="1"/>
  <c r="F109"/>
  <c r="D109"/>
  <c r="G88"/>
  <c r="E64" l="1"/>
  <c r="F64"/>
  <c r="D64"/>
  <c r="G66"/>
  <c r="G60" l="1"/>
  <c r="G64"/>
  <c r="G152" l="1"/>
  <c r="E150"/>
  <c r="F150"/>
  <c r="E125"/>
  <c r="F125"/>
  <c r="D125"/>
  <c r="F112"/>
  <c r="D112"/>
  <c r="G91"/>
  <c r="G54"/>
  <c r="E55"/>
  <c r="F55"/>
  <c r="D55"/>
  <c r="E52"/>
  <c r="F52"/>
  <c r="D52"/>
  <c r="E46"/>
  <c r="D46"/>
  <c r="E40"/>
  <c r="F40"/>
  <c r="D40"/>
  <c r="G149" l="1"/>
  <c r="G150"/>
  <c r="G143"/>
  <c r="G138"/>
  <c r="G139"/>
  <c r="G96"/>
  <c r="G128"/>
  <c r="G81"/>
  <c r="G99"/>
  <c r="G93"/>
  <c r="G82"/>
  <c r="G83"/>
  <c r="G89"/>
  <c r="G61"/>
  <c r="G55"/>
  <c r="G52"/>
  <c r="D7"/>
  <c r="E15"/>
  <c r="F15"/>
  <c r="D15"/>
  <c r="E7"/>
  <c r="F7"/>
  <c r="G48"/>
  <c r="G46"/>
  <c r="G42"/>
  <c r="G40"/>
  <c r="G39"/>
  <c r="G20"/>
  <c r="G17"/>
  <c r="G13"/>
  <c r="G10"/>
  <c r="G127"/>
  <c r="G125"/>
  <c r="G124"/>
  <c r="G122"/>
  <c r="G121"/>
  <c r="G134"/>
  <c r="G132"/>
  <c r="G130"/>
  <c r="G37" l="1"/>
  <c r="G79"/>
  <c r="G147"/>
  <c r="G136"/>
  <c r="G119"/>
  <c r="G49"/>
  <c r="G58"/>
  <c r="G11"/>
  <c r="G15"/>
  <c r="G18"/>
  <c r="G7"/>
  <c r="G34"/>
  <c r="G30"/>
  <c r="G31"/>
  <c r="G33"/>
  <c r="G27"/>
  <c r="G28"/>
  <c r="G25"/>
  <c r="G24"/>
  <c r="G114"/>
  <c r="G112"/>
  <c r="G111"/>
  <c r="G109"/>
  <c r="G153" l="1"/>
  <c r="G115"/>
  <c r="G106"/>
  <c r="G102" l="1"/>
  <c r="G105"/>
</calcChain>
</file>

<file path=xl/sharedStrings.xml><?xml version="1.0" encoding="utf-8"?>
<sst xmlns="http://schemas.openxmlformats.org/spreadsheetml/2006/main" count="257" uniqueCount="82">
  <si>
    <t>Отдельные мероприятия</t>
  </si>
  <si>
    <t>Статус</t>
  </si>
  <si>
    <t>Подпрограмма 1</t>
  </si>
  <si>
    <t xml:space="preserve">Подпрограмма 2 </t>
  </si>
  <si>
    <t>Подпрограмма 3</t>
  </si>
  <si>
    <t>Подпрограмма 6</t>
  </si>
  <si>
    <t>Обеспечение реализации государственной программы и прочие мероприятия</t>
  </si>
  <si>
    <t>Развитие образования</t>
  </si>
  <si>
    <t>Подпрограмма 4</t>
  </si>
  <si>
    <t xml:space="preserve">Подпрограмма 1 </t>
  </si>
  <si>
    <t>Подпрограмма 2</t>
  </si>
  <si>
    <t xml:space="preserve">Подпрограмма 3 </t>
  </si>
  <si>
    <t>Подпрограмма 5</t>
  </si>
  <si>
    <t>Развитие массовой физической культуры и спорта</t>
  </si>
  <si>
    <t>Развитие спорта высших достижений</t>
  </si>
  <si>
    <t>Развитие системы подготовки спортивного резерва</t>
  </si>
  <si>
    <t>Развитие транспортной системы</t>
  </si>
  <si>
    <t>Наименование программы, подпрограммы государственной программы</t>
  </si>
  <si>
    <t>Источники финансирования</t>
  </si>
  <si>
    <t>План</t>
  </si>
  <si>
    <t>Уточненный план</t>
  </si>
  <si>
    <t>Факт</t>
  </si>
  <si>
    <t>%
исполнения</t>
  </si>
  <si>
    <t>Всего расходные обязательства</t>
  </si>
  <si>
    <t>в том числе по ГРБС:</t>
  </si>
  <si>
    <t>тыс. рублей</t>
  </si>
  <si>
    <t>Всего</t>
  </si>
  <si>
    <t>Примечание</t>
  </si>
  <si>
    <t>Развитие дошкольного, общего и дополнительного образования</t>
  </si>
  <si>
    <t>Обращение с отходами</t>
  </si>
  <si>
    <t>Развитие физической культуры и спорта</t>
  </si>
  <si>
    <t>Развитие инвестиционной деятельности, малого и среднего предпринимательства</t>
  </si>
  <si>
    <t>Приложение 3</t>
  </si>
  <si>
    <t>Информация об использовании бюджетных ассигнований бюджета городского округа города Боготол и иных средств на реализацию отдельных мероприятий
программы и подпрограмм с указанием плановых и фактических значений (с расшифровкой по главным распорядителям средств
бюджета, подпрограммам, отдельным мероприятиям программы, а также по годам реализации программы)</t>
  </si>
  <si>
    <t>2022 год</t>
  </si>
  <si>
    <t>Муниципальная программа</t>
  </si>
  <si>
    <t>Администрация города Боготола</t>
  </si>
  <si>
    <t>Обеспечение приоритетных направлений муниципальной системы образования города Боготола</t>
  </si>
  <si>
    <t>Обеспечение реализации муниципальной программы и прочие мероприятия муниципальной программы в области образования</t>
  </si>
  <si>
    <t>МКУ "Управление образования"</t>
  </si>
  <si>
    <t>Развитие культуры</t>
  </si>
  <si>
    <t>Культурное наследие</t>
  </si>
  <si>
    <t>Поддержка досуга народного творчества</t>
  </si>
  <si>
    <t>Развитие архивного дела в городе Боготоле</t>
  </si>
  <si>
    <t>Обеспечение условий реализации программы и прочие мероприятия</t>
  </si>
  <si>
    <t>Молодежь</t>
  </si>
  <si>
    <t>Вовлечение молодежи города Боготола в социальную практику</t>
  </si>
  <si>
    <t>Патриотическое воспитание молодежи города Боготола</t>
  </si>
  <si>
    <t xml:space="preserve">Муниципальная программа </t>
  </si>
  <si>
    <t>Реформирование и модернизация жилищно-коммунального хозяйства; повышение энергетической эффективности; благоустройство территории города</t>
  </si>
  <si>
    <t>Модернизация, реконструкция и капитальный ремонт объектов коммунальной инфраструктуры</t>
  </si>
  <si>
    <t>Содержание и капитальный ремонт муниципального имущества"</t>
  </si>
  <si>
    <t>Благоустройство территорий города</t>
  </si>
  <si>
    <t>Обеспечение реализации мероприятий муниципальной программы</t>
  </si>
  <si>
    <t>Обеспечение сохранности и модернизация автомобильных дорог на территории муниципального образования"</t>
  </si>
  <si>
    <t>Пассажирские перевозки</t>
  </si>
  <si>
    <t>Безопасность дорожного движения - законопослушный пешеход, адресный перечень обустройства пешеходных переходов в городе Боготоле</t>
  </si>
  <si>
    <t>Развитие субъектов малого и среднего предпринимательства на территории города Боготола</t>
  </si>
  <si>
    <t>Муниципальная поддержка развития инвестиционной деятельности</t>
  </si>
  <si>
    <t>Обеспечение доступным и комфортным жильем жителей города</t>
  </si>
  <si>
    <t>Финансовое управление администрации г.Боготол</t>
  </si>
  <si>
    <t>Переселение граждан из аварийного жилищного фонда города Боготола</t>
  </si>
  <si>
    <t>Территориальное планирование, градостроительное зонирование и документация по планировке территории города Боготола</t>
  </si>
  <si>
    <t>Обеспечение жильем молодых семей</t>
  </si>
  <si>
    <t>Гражданское общество - открытый муниципалитет</t>
  </si>
  <si>
    <t>Поддержка общественных объединений, некоммерческих организаций, инициативных граждан города Боготола в реализации гражданских инициатив</t>
  </si>
  <si>
    <t>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</t>
  </si>
  <si>
    <t>Управление муниципальными финансами</t>
  </si>
  <si>
    <t>Обеспечение безопасности населения города</t>
  </si>
  <si>
    <t>Защита населения и территории города от чрезвычайных ситуаций природного и техногенного характера</t>
  </si>
  <si>
    <t>Противодействие экстремизму,и профилактика терроризма на территории города Боготола</t>
  </si>
  <si>
    <t>Формирование современной городской среды города Боготола</t>
  </si>
  <si>
    <t>Неполное исполнение бюджетных средств связано с отсутствием возможности проведения процедур закупки услуг в конце финансового года на софинансирование субсидии по благоустройству общественной территории сквера "Южный" и реализацией в 2023 году в сумме 2 678,2 тыс. рублей (доведены лимиты 29.12.2022) и на информационное сопровождение заявки в сумме 350,0 тыс. рублей и  разработку графических материалов в сумме 599,0 тыс. рублей для участия в конкурсе "Лучших проектов создания комфортной городской среды" в 2023 году.</t>
  </si>
  <si>
    <t xml:space="preserve">Неполное исполнение бюджетных средств связано с отсутствием возможности проведения процедур закупки услуг в конце финансового года на исполнение решение суда на устройство тротуара по ул. Линейной в сумме 1 321,8 тыс. рублей (так как доведены лимиты 29.12.2022), так же неисполнением контракта по субсидии на капитальный ремонт и ремонт автомобильных дорог общего пользования местного значения за счет средств дорожного фонда в сумме 5 134,3 тыс. рублей (причина: объект не принят в эксплуатацию в связи с некачественно выполненными работами) </t>
  </si>
  <si>
    <t>Неполное исполнение бюджетных средств связано с заключением контракта на 2 года на выполнение работ по разработке проектно-сметной документации по строительству объектов транспортной инфраструктуры и уличного освещения территории индивидуальной жилой застройки мкрн. "Южный" в г.Боготоле. Срок выполнения работ по контракту не позднее 15.07.2023 г.</t>
  </si>
  <si>
    <t>Неполное исполнение бюджетных средств связано с невыполнением работ по поставке контейнерного оборудования для ТКО и заключением соглашения от 22.12.2022 о расторжении муниципального контракта.</t>
  </si>
  <si>
    <t>Неполное исполнение бюджетных средств связано с экономией средств по итогам электронного аукциона на приобретение путевок в летние оздоровительные лагеря</t>
  </si>
  <si>
    <t xml:space="preserve">Неполное освоение средств обусловлено экономией, сложившейся по итогам конкурентных процедур при заключении контрактов </t>
  </si>
  <si>
    <t>Неполное исполнение бюджетных средств обусловлено экономией средств, сложившихся по результатам проведения процедур закупок конкурентными способами (на приобретение спецтехники-каналопромывочной машины на прицепе)</t>
  </si>
  <si>
    <t xml:space="preserve">Неполное исполнение средств субвенции на реализацию отдельных мер по обеспечению ограничения платы граждан за коммунальные услуги сложилась по результатам фактической потребности ресурсоснабжающих организаций. </t>
  </si>
  <si>
    <t>Неисполнение расходов в рамках реализации адресной региональной программы «Переселение граждан из аварийного жилищного фонда в Красноярском крае на 2019-2025 годы» связано с отсутствием дополнительных лимитов из краевого бюджета на проведение торгов в результате удорожания.</t>
  </si>
  <si>
    <t>Неполное исполнение бюджетных средств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обусловлено несостоявшимися электронными торгами по причине отсутствия жилья на рынке г.Боготола, соответствующего техническому заданию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</si>
</sst>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/>
    <xf numFmtId="0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1" fillId="0" borderId="0" xfId="0" applyNumberFormat="1" applyFont="1" applyFill="1"/>
    <xf numFmtId="0" fontId="1" fillId="0" borderId="1" xfId="0" applyFont="1" applyFill="1" applyBorder="1"/>
    <xf numFmtId="0" fontId="3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vertical="center"/>
    </xf>
    <xf numFmtId="165" fontId="5" fillId="0" borderId="1" xfId="0" applyNumberFormat="1" applyFont="1" applyFill="1" applyBorder="1"/>
    <xf numFmtId="0" fontId="5" fillId="0" borderId="1" xfId="0" applyFont="1" applyFill="1" applyBorder="1"/>
    <xf numFmtId="164" fontId="5" fillId="0" borderId="1" xfId="0" applyNumberFormat="1" applyFont="1" applyFill="1" applyBorder="1"/>
    <xf numFmtId="164" fontId="5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/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9"/>
  <sheetViews>
    <sheetView tabSelected="1" view="pageBreakPreview" topLeftCell="C93" zoomScale="59" zoomScaleSheetLayoutView="59" workbookViewId="0">
      <selection activeCell="H179" sqref="H179:H184"/>
    </sheetView>
  </sheetViews>
  <sheetFormatPr defaultColWidth="9.109375" defaultRowHeight="15.6"/>
  <cols>
    <col min="1" max="1" width="19.44140625" style="1" customWidth="1"/>
    <col min="2" max="2" width="48.109375" style="2" customWidth="1"/>
    <col min="3" max="3" width="33.44140625" style="2" customWidth="1"/>
    <col min="4" max="4" width="16" style="1" customWidth="1"/>
    <col min="5" max="5" width="16.5546875" style="1" customWidth="1"/>
    <col min="6" max="7" width="14.88671875" style="1" customWidth="1"/>
    <col min="8" max="8" width="63.21875" style="1" customWidth="1"/>
    <col min="9" max="9" width="7.6640625" style="1" customWidth="1"/>
    <col min="10" max="10" width="6.6640625" style="1" customWidth="1"/>
    <col min="11" max="11" width="9.33203125" style="1" customWidth="1"/>
    <col min="12" max="12" width="7.6640625" style="1" customWidth="1"/>
    <col min="13" max="13" width="10.6640625" style="1" customWidth="1"/>
    <col min="14" max="14" width="11.44140625" style="1" customWidth="1"/>
    <col min="15" max="16384" width="9.109375" style="1"/>
  </cols>
  <sheetData>
    <row r="1" spans="1:11">
      <c r="G1" s="3"/>
      <c r="H1" s="3" t="s">
        <v>32</v>
      </c>
    </row>
    <row r="3" spans="1:11" ht="47.25" customHeight="1">
      <c r="A3" s="32" t="s">
        <v>33</v>
      </c>
      <c r="B3" s="32"/>
      <c r="C3" s="32"/>
      <c r="D3" s="32"/>
      <c r="E3" s="32"/>
      <c r="F3" s="32"/>
      <c r="G3" s="32"/>
      <c r="H3" s="32"/>
    </row>
    <row r="4" spans="1:11">
      <c r="G4" s="3"/>
      <c r="H4" s="3" t="s">
        <v>25</v>
      </c>
    </row>
    <row r="5" spans="1:11">
      <c r="A5" s="33" t="s">
        <v>1</v>
      </c>
      <c r="B5" s="34" t="s">
        <v>17</v>
      </c>
      <c r="C5" s="34" t="s">
        <v>18</v>
      </c>
      <c r="D5" s="35" t="s">
        <v>34</v>
      </c>
      <c r="E5" s="35"/>
      <c r="F5" s="35"/>
      <c r="G5" s="33" t="s">
        <v>22</v>
      </c>
      <c r="H5" s="33" t="s">
        <v>27</v>
      </c>
    </row>
    <row r="6" spans="1:11" s="5" customFormat="1" ht="31.2">
      <c r="A6" s="33"/>
      <c r="B6" s="34"/>
      <c r="C6" s="34"/>
      <c r="D6" s="4" t="s">
        <v>19</v>
      </c>
      <c r="E6" s="4" t="s">
        <v>20</v>
      </c>
      <c r="F6" s="4" t="s">
        <v>21</v>
      </c>
      <c r="G6" s="33"/>
      <c r="H6" s="33"/>
    </row>
    <row r="7" spans="1:11" ht="18" customHeight="1">
      <c r="A7" s="29" t="s">
        <v>35</v>
      </c>
      <c r="B7" s="29" t="s">
        <v>7</v>
      </c>
      <c r="C7" s="28" t="s">
        <v>23</v>
      </c>
      <c r="D7" s="13">
        <f>D9+D10</f>
        <v>423149.9</v>
      </c>
      <c r="E7" s="13">
        <f t="shared" ref="E7:F7" si="0">E9+E10</f>
        <v>477511.6</v>
      </c>
      <c r="F7" s="13">
        <f t="shared" si="0"/>
        <v>475218.80000000005</v>
      </c>
      <c r="G7" s="18">
        <f>F7/E7</f>
        <v>0.99519844125252677</v>
      </c>
      <c r="H7" s="19"/>
      <c r="I7" s="9"/>
      <c r="J7" s="9"/>
      <c r="K7" s="9"/>
    </row>
    <row r="8" spans="1:11">
      <c r="A8" s="29"/>
      <c r="B8" s="29"/>
      <c r="C8" s="28" t="s">
        <v>24</v>
      </c>
      <c r="D8" s="13"/>
      <c r="E8" s="13"/>
      <c r="F8" s="13"/>
      <c r="G8" s="13"/>
      <c r="H8" s="20"/>
      <c r="I8" s="9"/>
      <c r="J8" s="9"/>
      <c r="K8" s="9"/>
    </row>
    <row r="9" spans="1:11">
      <c r="A9" s="29"/>
      <c r="B9" s="29"/>
      <c r="C9" s="28" t="s">
        <v>39</v>
      </c>
      <c r="D9" s="13">
        <f>D13+D17+D20</f>
        <v>398243</v>
      </c>
      <c r="E9" s="13">
        <f t="shared" ref="E9:F9" si="1">E13+E17+E20</f>
        <v>448972.79999999999</v>
      </c>
      <c r="F9" s="13">
        <f t="shared" si="1"/>
        <v>447052.4</v>
      </c>
      <c r="G9" s="18">
        <f>F9/E9</f>
        <v>0.99572268075037074</v>
      </c>
      <c r="H9" s="21"/>
      <c r="I9" s="9"/>
      <c r="J9" s="9"/>
      <c r="K9" s="9"/>
    </row>
    <row r="10" spans="1:11">
      <c r="A10" s="29"/>
      <c r="B10" s="29"/>
      <c r="C10" s="28" t="s">
        <v>36</v>
      </c>
      <c r="D10" s="13">
        <f>D14+D21</f>
        <v>24906.9</v>
      </c>
      <c r="E10" s="13">
        <f t="shared" ref="E10:F10" si="2">E14+E21</f>
        <v>28538.799999999999</v>
      </c>
      <c r="F10" s="13">
        <f t="shared" si="2"/>
        <v>28166.399999999998</v>
      </c>
      <c r="G10" s="18">
        <f>F10/E10</f>
        <v>0.98695109815409188</v>
      </c>
      <c r="H10" s="21"/>
      <c r="I10" s="9"/>
      <c r="J10" s="9"/>
      <c r="K10" s="9"/>
    </row>
    <row r="11" spans="1:11" ht="19.5" customHeight="1">
      <c r="A11" s="30" t="s">
        <v>2</v>
      </c>
      <c r="B11" s="31" t="s">
        <v>28</v>
      </c>
      <c r="C11" s="28" t="s">
        <v>23</v>
      </c>
      <c r="D11" s="13">
        <f>D13+D14</f>
        <v>392654.7</v>
      </c>
      <c r="E11" s="13">
        <f t="shared" ref="E11:F11" si="3">E13+E14</f>
        <v>442406.5</v>
      </c>
      <c r="F11" s="13">
        <f t="shared" si="3"/>
        <v>440385.7</v>
      </c>
      <c r="G11" s="18">
        <f>F11/E11</f>
        <v>0.99543225517708267</v>
      </c>
      <c r="H11" s="20"/>
    </row>
    <row r="12" spans="1:11">
      <c r="A12" s="30"/>
      <c r="B12" s="31"/>
      <c r="C12" s="28" t="s">
        <v>24</v>
      </c>
      <c r="D12" s="13"/>
      <c r="E12" s="13"/>
      <c r="F12" s="13"/>
      <c r="G12" s="13"/>
      <c r="H12" s="20"/>
    </row>
    <row r="13" spans="1:11">
      <c r="A13" s="30"/>
      <c r="B13" s="31"/>
      <c r="C13" s="28" t="s">
        <v>39</v>
      </c>
      <c r="D13" s="13">
        <v>390282.8</v>
      </c>
      <c r="E13" s="13">
        <v>439989.3</v>
      </c>
      <c r="F13" s="13">
        <v>438107.4</v>
      </c>
      <c r="G13" s="18">
        <f>F13/E13</f>
        <v>0.99572285053295617</v>
      </c>
      <c r="H13" s="20"/>
    </row>
    <row r="14" spans="1:11" ht="46.8">
      <c r="A14" s="30"/>
      <c r="B14" s="31"/>
      <c r="C14" s="28" t="s">
        <v>36</v>
      </c>
      <c r="D14" s="13">
        <v>2371.9</v>
      </c>
      <c r="E14" s="13">
        <v>2417.1999999999998</v>
      </c>
      <c r="F14" s="13">
        <v>2278.3000000000002</v>
      </c>
      <c r="G14" s="18">
        <f>F14/E14</f>
        <v>0.94253681946053303</v>
      </c>
      <c r="H14" s="40" t="s">
        <v>76</v>
      </c>
      <c r="I14" s="9"/>
      <c r="J14" s="9"/>
      <c r="K14" s="9"/>
    </row>
    <row r="15" spans="1:11" ht="19.5" customHeight="1">
      <c r="A15" s="30" t="s">
        <v>3</v>
      </c>
      <c r="B15" s="31" t="s">
        <v>37</v>
      </c>
      <c r="C15" s="28" t="s">
        <v>23</v>
      </c>
      <c r="D15" s="13">
        <f>D17</f>
        <v>432.2</v>
      </c>
      <c r="E15" s="13">
        <f t="shared" ref="E15:F15" si="4">E17</f>
        <v>470.7</v>
      </c>
      <c r="F15" s="13">
        <f t="shared" si="4"/>
        <v>470.2</v>
      </c>
      <c r="G15" s="18">
        <f>F15/E15</f>
        <v>0.99893775228383264</v>
      </c>
      <c r="H15" s="20"/>
    </row>
    <row r="16" spans="1:11">
      <c r="A16" s="30"/>
      <c r="B16" s="31"/>
      <c r="C16" s="28" t="s">
        <v>24</v>
      </c>
      <c r="D16" s="13"/>
      <c r="E16" s="13"/>
      <c r="F16" s="13"/>
      <c r="G16" s="13"/>
      <c r="H16" s="20"/>
    </row>
    <row r="17" spans="1:11">
      <c r="A17" s="30"/>
      <c r="B17" s="31"/>
      <c r="C17" s="28" t="s">
        <v>39</v>
      </c>
      <c r="D17" s="13">
        <v>432.2</v>
      </c>
      <c r="E17" s="13">
        <v>470.7</v>
      </c>
      <c r="F17" s="13">
        <v>470.2</v>
      </c>
      <c r="G17" s="18">
        <f>F17/E17</f>
        <v>0.99893775228383264</v>
      </c>
      <c r="H17" s="20"/>
    </row>
    <row r="18" spans="1:11" ht="19.5" customHeight="1">
      <c r="A18" s="30" t="s">
        <v>4</v>
      </c>
      <c r="B18" s="31" t="s">
        <v>38</v>
      </c>
      <c r="C18" s="28" t="s">
        <v>23</v>
      </c>
      <c r="D18" s="13">
        <f>D20+D21</f>
        <v>30063</v>
      </c>
      <c r="E18" s="13">
        <f t="shared" ref="E18:F18" si="5">E20+E21</f>
        <v>34634.399999999994</v>
      </c>
      <c r="F18" s="13">
        <f t="shared" si="5"/>
        <v>34362.899999999994</v>
      </c>
      <c r="G18" s="18">
        <f>F18/E18</f>
        <v>0.9921609729055505</v>
      </c>
      <c r="H18" s="20"/>
    </row>
    <row r="19" spans="1:11">
      <c r="A19" s="30"/>
      <c r="B19" s="31"/>
      <c r="C19" s="28" t="s">
        <v>24</v>
      </c>
      <c r="D19" s="13"/>
      <c r="E19" s="13"/>
      <c r="F19" s="13"/>
      <c r="G19" s="13"/>
      <c r="H19" s="20"/>
    </row>
    <row r="20" spans="1:11">
      <c r="A20" s="30"/>
      <c r="B20" s="31"/>
      <c r="C20" s="28" t="s">
        <v>39</v>
      </c>
      <c r="D20" s="13">
        <v>7528</v>
      </c>
      <c r="E20" s="13">
        <v>8512.7999999999993</v>
      </c>
      <c r="F20" s="13">
        <v>8474.7999999999993</v>
      </c>
      <c r="G20" s="18">
        <f>F20/E20</f>
        <v>0.99553613382200923</v>
      </c>
      <c r="H20" s="20"/>
    </row>
    <row r="21" spans="1:11">
      <c r="A21" s="30"/>
      <c r="B21" s="31"/>
      <c r="C21" s="28" t="s">
        <v>36</v>
      </c>
      <c r="D21" s="13">
        <v>22535</v>
      </c>
      <c r="E21" s="13">
        <v>26121.599999999999</v>
      </c>
      <c r="F21" s="13">
        <v>25888.1</v>
      </c>
      <c r="G21" s="18">
        <f>F21/E21</f>
        <v>0.99106103760872233</v>
      </c>
      <c r="H21" s="21"/>
      <c r="I21" s="9"/>
      <c r="J21" s="9"/>
      <c r="K21" s="9"/>
    </row>
    <row r="22" spans="1:11" ht="18.75" customHeight="1">
      <c r="A22" s="29" t="s">
        <v>35</v>
      </c>
      <c r="B22" s="29" t="s">
        <v>40</v>
      </c>
      <c r="C22" s="28" t="s">
        <v>23</v>
      </c>
      <c r="D22" s="7">
        <f>D24</f>
        <v>63205.500000000007</v>
      </c>
      <c r="E22" s="7">
        <f t="shared" ref="E22:F22" si="6">E24</f>
        <v>73536</v>
      </c>
      <c r="F22" s="7">
        <f t="shared" si="6"/>
        <v>73536</v>
      </c>
      <c r="G22" s="18">
        <f>F22/E22</f>
        <v>1</v>
      </c>
      <c r="H22" s="10"/>
    </row>
    <row r="23" spans="1:11">
      <c r="A23" s="29"/>
      <c r="B23" s="29"/>
      <c r="C23" s="28" t="s">
        <v>24</v>
      </c>
      <c r="D23" s="7"/>
      <c r="E23" s="7"/>
      <c r="F23" s="7"/>
      <c r="G23" s="8"/>
      <c r="H23" s="10"/>
    </row>
    <row r="24" spans="1:11">
      <c r="A24" s="29"/>
      <c r="B24" s="29"/>
      <c r="C24" s="28" t="s">
        <v>36</v>
      </c>
      <c r="D24" s="7">
        <f>D27+D30+D33+D36</f>
        <v>63205.500000000007</v>
      </c>
      <c r="E24" s="7">
        <f t="shared" ref="E24:F24" si="7">E27+E30+E33+E36</f>
        <v>73536</v>
      </c>
      <c r="F24" s="7">
        <f t="shared" si="7"/>
        <v>73536</v>
      </c>
      <c r="G24" s="8">
        <f t="shared" ref="G24:G49" si="8">F24/E24</f>
        <v>1</v>
      </c>
      <c r="H24" s="10"/>
    </row>
    <row r="25" spans="1:11" ht="19.5" customHeight="1">
      <c r="A25" s="30" t="s">
        <v>2</v>
      </c>
      <c r="B25" s="31" t="s">
        <v>41</v>
      </c>
      <c r="C25" s="28" t="s">
        <v>23</v>
      </c>
      <c r="D25" s="7">
        <f>D27</f>
        <v>21040.7</v>
      </c>
      <c r="E25" s="7">
        <f t="shared" ref="E25:F25" si="9">E27</f>
        <v>25665.1</v>
      </c>
      <c r="F25" s="7">
        <f t="shared" si="9"/>
        <v>25665.1</v>
      </c>
      <c r="G25" s="8">
        <f t="shared" si="8"/>
        <v>1</v>
      </c>
      <c r="H25" s="10"/>
    </row>
    <row r="26" spans="1:11">
      <c r="A26" s="30"/>
      <c r="B26" s="31"/>
      <c r="C26" s="28" t="s">
        <v>24</v>
      </c>
      <c r="D26" s="7"/>
      <c r="E26" s="7"/>
      <c r="F26" s="7"/>
      <c r="G26" s="8"/>
      <c r="H26" s="10"/>
    </row>
    <row r="27" spans="1:11" ht="18" customHeight="1">
      <c r="A27" s="30"/>
      <c r="B27" s="31"/>
      <c r="C27" s="28" t="s">
        <v>36</v>
      </c>
      <c r="D27" s="7">
        <v>21040.7</v>
      </c>
      <c r="E27" s="7">
        <v>25665.1</v>
      </c>
      <c r="F27" s="7">
        <v>25665.1</v>
      </c>
      <c r="G27" s="8">
        <f t="shared" si="8"/>
        <v>1</v>
      </c>
      <c r="H27" s="10"/>
    </row>
    <row r="28" spans="1:11" ht="19.5" customHeight="1">
      <c r="A28" s="30" t="s">
        <v>3</v>
      </c>
      <c r="B28" s="31" t="s">
        <v>42</v>
      </c>
      <c r="C28" s="28" t="s">
        <v>23</v>
      </c>
      <c r="D28" s="7">
        <f>D30</f>
        <v>18583.400000000001</v>
      </c>
      <c r="E28" s="7">
        <f t="shared" ref="E28:F28" si="10">E30</f>
        <v>21283</v>
      </c>
      <c r="F28" s="7">
        <f t="shared" si="10"/>
        <v>21283</v>
      </c>
      <c r="G28" s="8">
        <f t="shared" si="8"/>
        <v>1</v>
      </c>
      <c r="H28" s="10"/>
    </row>
    <row r="29" spans="1:11">
      <c r="A29" s="30"/>
      <c r="B29" s="31"/>
      <c r="C29" s="28" t="s">
        <v>24</v>
      </c>
      <c r="D29" s="7"/>
      <c r="E29" s="7"/>
      <c r="F29" s="7"/>
      <c r="G29" s="8"/>
      <c r="H29" s="10"/>
    </row>
    <row r="30" spans="1:11" ht="19.5" customHeight="1">
      <c r="A30" s="30"/>
      <c r="B30" s="31"/>
      <c r="C30" s="28" t="s">
        <v>36</v>
      </c>
      <c r="D30" s="7">
        <v>18583.400000000001</v>
      </c>
      <c r="E30" s="7">
        <v>21283</v>
      </c>
      <c r="F30" s="7">
        <v>21283</v>
      </c>
      <c r="G30" s="8">
        <f t="shared" si="8"/>
        <v>1</v>
      </c>
      <c r="H30" s="10"/>
    </row>
    <row r="31" spans="1:11" ht="19.5" customHeight="1">
      <c r="A31" s="30" t="s">
        <v>4</v>
      </c>
      <c r="B31" s="31" t="s">
        <v>43</v>
      </c>
      <c r="C31" s="28" t="s">
        <v>23</v>
      </c>
      <c r="D31" s="7">
        <f>D33</f>
        <v>852.5</v>
      </c>
      <c r="E31" s="7">
        <f t="shared" ref="E31:F31" si="11">E33</f>
        <v>976.7</v>
      </c>
      <c r="F31" s="7">
        <f t="shared" si="11"/>
        <v>976.7</v>
      </c>
      <c r="G31" s="8">
        <f t="shared" si="8"/>
        <v>1</v>
      </c>
      <c r="H31" s="10"/>
    </row>
    <row r="32" spans="1:11">
      <c r="A32" s="30"/>
      <c r="B32" s="31"/>
      <c r="C32" s="28" t="s">
        <v>24</v>
      </c>
      <c r="D32" s="7"/>
      <c r="E32" s="7"/>
      <c r="F32" s="7"/>
      <c r="G32" s="8"/>
      <c r="H32" s="10"/>
    </row>
    <row r="33" spans="1:8">
      <c r="A33" s="30"/>
      <c r="B33" s="31"/>
      <c r="C33" s="28" t="s">
        <v>36</v>
      </c>
      <c r="D33" s="7">
        <v>852.5</v>
      </c>
      <c r="E33" s="7">
        <v>976.7</v>
      </c>
      <c r="F33" s="7">
        <v>976.7</v>
      </c>
      <c r="G33" s="8">
        <f t="shared" si="8"/>
        <v>1</v>
      </c>
      <c r="H33" s="11"/>
    </row>
    <row r="34" spans="1:8" ht="19.5" customHeight="1">
      <c r="A34" s="30" t="s">
        <v>8</v>
      </c>
      <c r="B34" s="31" t="s">
        <v>44</v>
      </c>
      <c r="C34" s="28" t="s">
        <v>23</v>
      </c>
      <c r="D34" s="7">
        <f>D36</f>
        <v>22728.9</v>
      </c>
      <c r="E34" s="7">
        <f t="shared" ref="E34:F34" si="12">E36</f>
        <v>25611.200000000001</v>
      </c>
      <c r="F34" s="7">
        <f t="shared" si="12"/>
        <v>25611.200000000001</v>
      </c>
      <c r="G34" s="8">
        <f t="shared" si="8"/>
        <v>1</v>
      </c>
      <c r="H34" s="10"/>
    </row>
    <row r="35" spans="1:8">
      <c r="A35" s="30"/>
      <c r="B35" s="31"/>
      <c r="C35" s="28" t="s">
        <v>24</v>
      </c>
      <c r="D35" s="7"/>
      <c r="E35" s="7"/>
      <c r="F35" s="7"/>
      <c r="G35" s="8"/>
      <c r="H35" s="10"/>
    </row>
    <row r="36" spans="1:8">
      <c r="A36" s="30"/>
      <c r="B36" s="31"/>
      <c r="C36" s="28" t="s">
        <v>36</v>
      </c>
      <c r="D36" s="7">
        <v>22728.9</v>
      </c>
      <c r="E36" s="7">
        <v>25611.200000000001</v>
      </c>
      <c r="F36" s="7">
        <v>25611.200000000001</v>
      </c>
      <c r="G36" s="8">
        <f t="shared" si="8"/>
        <v>1</v>
      </c>
      <c r="H36" s="25"/>
    </row>
    <row r="37" spans="1:8" ht="16.5" customHeight="1">
      <c r="A37" s="29" t="s">
        <v>35</v>
      </c>
      <c r="B37" s="29" t="s">
        <v>30</v>
      </c>
      <c r="C37" s="28" t="s">
        <v>23</v>
      </c>
      <c r="D37" s="22">
        <f>D39</f>
        <v>31912.6</v>
      </c>
      <c r="E37" s="22">
        <f t="shared" ref="E37:F37" si="13">E39</f>
        <v>32690.3</v>
      </c>
      <c r="F37" s="22">
        <f t="shared" si="13"/>
        <v>32048</v>
      </c>
      <c r="G37" s="8">
        <f t="shared" si="8"/>
        <v>0.98035196985038375</v>
      </c>
      <c r="H37" s="10"/>
    </row>
    <row r="38" spans="1:8">
      <c r="A38" s="29"/>
      <c r="B38" s="29"/>
      <c r="C38" s="28" t="s">
        <v>24</v>
      </c>
      <c r="D38" s="22"/>
      <c r="E38" s="22"/>
      <c r="F38" s="22"/>
      <c r="G38" s="7"/>
      <c r="H38" s="10"/>
    </row>
    <row r="39" spans="1:8">
      <c r="A39" s="29"/>
      <c r="B39" s="29"/>
      <c r="C39" s="28" t="s">
        <v>36</v>
      </c>
      <c r="D39" s="22">
        <f>D42+D45+D48</f>
        <v>31912.6</v>
      </c>
      <c r="E39" s="22">
        <f t="shared" ref="E39:F39" si="14">E42+E45+E48</f>
        <v>32690.3</v>
      </c>
      <c r="F39" s="22">
        <f t="shared" si="14"/>
        <v>32048</v>
      </c>
      <c r="G39" s="8">
        <f t="shared" si="8"/>
        <v>0.98035196985038375</v>
      </c>
      <c r="H39" s="10"/>
    </row>
    <row r="40" spans="1:8" ht="18" customHeight="1">
      <c r="A40" s="30" t="s">
        <v>9</v>
      </c>
      <c r="B40" s="31" t="s">
        <v>13</v>
      </c>
      <c r="C40" s="28" t="s">
        <v>23</v>
      </c>
      <c r="D40" s="22">
        <f>D42</f>
        <v>17798.099999999999</v>
      </c>
      <c r="E40" s="22">
        <f t="shared" ref="E40:F40" si="15">E42</f>
        <v>15973.2</v>
      </c>
      <c r="F40" s="22">
        <f t="shared" si="15"/>
        <v>15973.2</v>
      </c>
      <c r="G40" s="8">
        <f t="shared" si="8"/>
        <v>1</v>
      </c>
      <c r="H40" s="10"/>
    </row>
    <row r="41" spans="1:8">
      <c r="A41" s="30"/>
      <c r="B41" s="31"/>
      <c r="C41" s="28" t="s">
        <v>24</v>
      </c>
      <c r="D41" s="22"/>
      <c r="E41" s="22"/>
      <c r="F41" s="22"/>
      <c r="G41" s="7"/>
      <c r="H41" s="10"/>
    </row>
    <row r="42" spans="1:8">
      <c r="A42" s="30"/>
      <c r="B42" s="31"/>
      <c r="C42" s="28" t="s">
        <v>36</v>
      </c>
      <c r="D42" s="22">
        <v>17798.099999999999</v>
      </c>
      <c r="E42" s="22">
        <v>15973.2</v>
      </c>
      <c r="F42" s="22">
        <v>15973.2</v>
      </c>
      <c r="G42" s="8">
        <f t="shared" si="8"/>
        <v>1</v>
      </c>
      <c r="H42" s="10"/>
    </row>
    <row r="43" spans="1:8" ht="18.75" customHeight="1">
      <c r="A43" s="30" t="s">
        <v>10</v>
      </c>
      <c r="B43" s="31" t="s">
        <v>15</v>
      </c>
      <c r="C43" s="28" t="s">
        <v>23</v>
      </c>
      <c r="D43" s="22">
        <f>D45</f>
        <v>13737.5</v>
      </c>
      <c r="E43" s="22">
        <f t="shared" ref="E43" si="16">E45</f>
        <v>16258.3</v>
      </c>
      <c r="F43" s="22">
        <f>F45</f>
        <v>15620.5</v>
      </c>
      <c r="G43" s="8">
        <f t="shared" ref="G43:G45" si="17">F43/E43</f>
        <v>0.9607708062958612</v>
      </c>
      <c r="H43" s="10"/>
    </row>
    <row r="44" spans="1:8">
      <c r="A44" s="30"/>
      <c r="B44" s="31"/>
      <c r="C44" s="28" t="s">
        <v>24</v>
      </c>
      <c r="D44" s="22"/>
      <c r="E44" s="22"/>
      <c r="F44" s="22"/>
      <c r="G44" s="8"/>
      <c r="H44" s="10"/>
    </row>
    <row r="45" spans="1:8">
      <c r="A45" s="30"/>
      <c r="B45" s="31"/>
      <c r="C45" s="28" t="s">
        <v>36</v>
      </c>
      <c r="D45" s="22">
        <v>13737.5</v>
      </c>
      <c r="E45" s="22">
        <v>16258.3</v>
      </c>
      <c r="F45" s="22">
        <v>15620.5</v>
      </c>
      <c r="G45" s="8">
        <f t="shared" ref="G45" si="18">F45/E45</f>
        <v>0.9607708062958612</v>
      </c>
      <c r="H45" s="10"/>
    </row>
    <row r="46" spans="1:8" ht="18.75" customHeight="1">
      <c r="A46" s="30" t="s">
        <v>4</v>
      </c>
      <c r="B46" s="31" t="s">
        <v>14</v>
      </c>
      <c r="C46" s="28" t="s">
        <v>23</v>
      </c>
      <c r="D46" s="22">
        <f>D48</f>
        <v>377</v>
      </c>
      <c r="E46" s="22">
        <f t="shared" ref="E46" si="19">E48</f>
        <v>458.8</v>
      </c>
      <c r="F46" s="22">
        <f>F48</f>
        <v>454.3</v>
      </c>
      <c r="G46" s="8">
        <f t="shared" si="8"/>
        <v>0.99019180470793378</v>
      </c>
      <c r="H46" s="10"/>
    </row>
    <row r="47" spans="1:8">
      <c r="A47" s="30"/>
      <c r="B47" s="31"/>
      <c r="C47" s="28" t="s">
        <v>24</v>
      </c>
      <c r="D47" s="22"/>
      <c r="E47" s="22"/>
      <c r="F47" s="22"/>
      <c r="G47" s="8"/>
      <c r="H47" s="10"/>
    </row>
    <row r="48" spans="1:8">
      <c r="A48" s="30"/>
      <c r="B48" s="31"/>
      <c r="C48" s="28" t="s">
        <v>36</v>
      </c>
      <c r="D48" s="22">
        <v>377</v>
      </c>
      <c r="E48" s="22">
        <v>458.8</v>
      </c>
      <c r="F48" s="22">
        <v>454.3</v>
      </c>
      <c r="G48" s="8">
        <f t="shared" si="8"/>
        <v>0.99019180470793378</v>
      </c>
      <c r="H48" s="10"/>
    </row>
    <row r="49" spans="1:8" ht="18.75" customHeight="1">
      <c r="A49" s="29" t="s">
        <v>35</v>
      </c>
      <c r="B49" s="29" t="s">
        <v>45</v>
      </c>
      <c r="C49" s="28" t="s">
        <v>23</v>
      </c>
      <c r="D49" s="13">
        <f>D51</f>
        <v>7725.1</v>
      </c>
      <c r="E49" s="13">
        <f t="shared" ref="E49:F49" si="20">E51</f>
        <v>10040.9</v>
      </c>
      <c r="F49" s="13">
        <f t="shared" si="20"/>
        <v>10040.9</v>
      </c>
      <c r="G49" s="18">
        <f t="shared" si="8"/>
        <v>1</v>
      </c>
      <c r="H49" s="10"/>
    </row>
    <row r="50" spans="1:8">
      <c r="A50" s="29"/>
      <c r="B50" s="29"/>
      <c r="C50" s="28" t="s">
        <v>24</v>
      </c>
      <c r="D50" s="13"/>
      <c r="E50" s="13"/>
      <c r="F50" s="13"/>
      <c r="G50" s="18"/>
      <c r="H50" s="10"/>
    </row>
    <row r="51" spans="1:8">
      <c r="A51" s="29"/>
      <c r="B51" s="29"/>
      <c r="C51" s="28" t="s">
        <v>36</v>
      </c>
      <c r="D51" s="13">
        <f>D54+D57</f>
        <v>7725.1</v>
      </c>
      <c r="E51" s="13">
        <f t="shared" ref="E51:F51" si="21">E54+E57</f>
        <v>10040.9</v>
      </c>
      <c r="F51" s="13">
        <f t="shared" si="21"/>
        <v>10040.9</v>
      </c>
      <c r="G51" s="18">
        <f t="shared" ref="G51" si="22">F51/E51</f>
        <v>1</v>
      </c>
      <c r="H51" s="10"/>
    </row>
    <row r="52" spans="1:8" ht="17.25" customHeight="1">
      <c r="A52" s="30" t="s">
        <v>2</v>
      </c>
      <c r="B52" s="31" t="s">
        <v>46</v>
      </c>
      <c r="C52" s="28" t="s">
        <v>23</v>
      </c>
      <c r="D52" s="13">
        <f>D54</f>
        <v>7663.6</v>
      </c>
      <c r="E52" s="13">
        <f t="shared" ref="E52:F52" si="23">E54</f>
        <v>9979.4</v>
      </c>
      <c r="F52" s="13">
        <f t="shared" si="23"/>
        <v>9979.4</v>
      </c>
      <c r="G52" s="18">
        <f t="shared" ref="G52" si="24">F52/E52</f>
        <v>1</v>
      </c>
      <c r="H52" s="10"/>
    </row>
    <row r="53" spans="1:8">
      <c r="A53" s="30"/>
      <c r="B53" s="31"/>
      <c r="C53" s="28" t="s">
        <v>24</v>
      </c>
      <c r="D53" s="13"/>
      <c r="E53" s="13"/>
      <c r="F53" s="13"/>
      <c r="G53" s="13"/>
      <c r="H53" s="10"/>
    </row>
    <row r="54" spans="1:8">
      <c r="A54" s="30"/>
      <c r="B54" s="31"/>
      <c r="C54" s="28" t="s">
        <v>36</v>
      </c>
      <c r="D54" s="13">
        <v>7663.6</v>
      </c>
      <c r="E54" s="13">
        <v>9979.4</v>
      </c>
      <c r="F54" s="13">
        <v>9979.4</v>
      </c>
      <c r="G54" s="18">
        <f t="shared" ref="G54:G82" si="25">F54/E54</f>
        <v>1</v>
      </c>
      <c r="H54" s="24"/>
    </row>
    <row r="55" spans="1:8" ht="18" customHeight="1">
      <c r="A55" s="30" t="s">
        <v>3</v>
      </c>
      <c r="B55" s="31" t="s">
        <v>47</v>
      </c>
      <c r="C55" s="28" t="s">
        <v>23</v>
      </c>
      <c r="D55" s="13">
        <f>D57</f>
        <v>61.5</v>
      </c>
      <c r="E55" s="13">
        <f t="shared" ref="E55:F55" si="26">E57</f>
        <v>61.5</v>
      </c>
      <c r="F55" s="13">
        <f t="shared" si="26"/>
        <v>61.5</v>
      </c>
      <c r="G55" s="18">
        <f t="shared" si="25"/>
        <v>1</v>
      </c>
      <c r="H55" s="10"/>
    </row>
    <row r="56" spans="1:8">
      <c r="A56" s="30"/>
      <c r="B56" s="31"/>
      <c r="C56" s="28" t="s">
        <v>24</v>
      </c>
      <c r="D56" s="13"/>
      <c r="E56" s="13"/>
      <c r="F56" s="13"/>
      <c r="G56" s="13"/>
      <c r="H56" s="10"/>
    </row>
    <row r="57" spans="1:8">
      <c r="A57" s="30"/>
      <c r="B57" s="31"/>
      <c r="C57" s="28" t="s">
        <v>36</v>
      </c>
      <c r="D57" s="13">
        <v>61.5</v>
      </c>
      <c r="E57" s="13">
        <v>61.5</v>
      </c>
      <c r="F57" s="13">
        <v>61.5</v>
      </c>
      <c r="G57" s="18">
        <f t="shared" si="25"/>
        <v>1</v>
      </c>
      <c r="H57" s="24"/>
    </row>
    <row r="58" spans="1:8" ht="17.25" customHeight="1">
      <c r="A58" s="29" t="s">
        <v>48</v>
      </c>
      <c r="B58" s="29" t="s">
        <v>49</v>
      </c>
      <c r="C58" s="28" t="s">
        <v>23</v>
      </c>
      <c r="D58" s="7">
        <f>D60</f>
        <v>83091.200000000012</v>
      </c>
      <c r="E58" s="7">
        <f t="shared" ref="E58:F58" si="27">E60</f>
        <v>85551.200000000012</v>
      </c>
      <c r="F58" s="7">
        <f t="shared" si="27"/>
        <v>79545.8</v>
      </c>
      <c r="G58" s="8">
        <f t="shared" si="25"/>
        <v>0.92980343934392495</v>
      </c>
      <c r="H58" s="10"/>
    </row>
    <row r="59" spans="1:8">
      <c r="A59" s="29"/>
      <c r="B59" s="29"/>
      <c r="C59" s="28" t="s">
        <v>24</v>
      </c>
      <c r="D59" s="7"/>
      <c r="E59" s="7"/>
      <c r="F59" s="7"/>
      <c r="G59" s="8"/>
      <c r="H59" s="10"/>
    </row>
    <row r="60" spans="1:8">
      <c r="A60" s="29"/>
      <c r="B60" s="29"/>
      <c r="C60" s="28" t="s">
        <v>36</v>
      </c>
      <c r="D60" s="13">
        <f>D63+D66+D69+D72+D75+D78</f>
        <v>83091.200000000012</v>
      </c>
      <c r="E60" s="13">
        <f t="shared" ref="E60:F60" si="28">E63+E66+E69+E72+E75+E78</f>
        <v>85551.200000000012</v>
      </c>
      <c r="F60" s="13">
        <f t="shared" si="28"/>
        <v>79545.8</v>
      </c>
      <c r="G60" s="8">
        <f t="shared" si="25"/>
        <v>0.92980343934392495</v>
      </c>
      <c r="H60" s="10"/>
    </row>
    <row r="61" spans="1:8" ht="16.5" customHeight="1">
      <c r="A61" s="30" t="s">
        <v>9</v>
      </c>
      <c r="B61" s="31" t="s">
        <v>50</v>
      </c>
      <c r="C61" s="28" t="s">
        <v>23</v>
      </c>
      <c r="D61" s="13">
        <f>D63</f>
        <v>30</v>
      </c>
      <c r="E61" s="13">
        <f t="shared" ref="E61:F61" si="29">E63</f>
        <v>2839.5</v>
      </c>
      <c r="F61" s="13">
        <f t="shared" si="29"/>
        <v>1199</v>
      </c>
      <c r="G61" s="8">
        <f t="shared" si="25"/>
        <v>0.42225743969008628</v>
      </c>
      <c r="H61" s="10"/>
    </row>
    <row r="62" spans="1:8">
      <c r="A62" s="30"/>
      <c r="B62" s="31"/>
      <c r="C62" s="28" t="s">
        <v>24</v>
      </c>
      <c r="D62" s="13"/>
      <c r="E62" s="13"/>
      <c r="F62" s="13"/>
      <c r="G62" s="8"/>
      <c r="H62" s="10"/>
    </row>
    <row r="63" spans="1:8" ht="78">
      <c r="A63" s="30"/>
      <c r="B63" s="31"/>
      <c r="C63" s="28" t="s">
        <v>36</v>
      </c>
      <c r="D63" s="13">
        <v>30</v>
      </c>
      <c r="E63" s="13">
        <v>2839.5</v>
      </c>
      <c r="F63" s="13">
        <v>1199</v>
      </c>
      <c r="G63" s="8">
        <f>F63/E63</f>
        <v>0.42225743969008628</v>
      </c>
      <c r="H63" s="38" t="s">
        <v>78</v>
      </c>
    </row>
    <row r="64" spans="1:8" ht="18.75" customHeight="1">
      <c r="A64" s="30" t="s">
        <v>10</v>
      </c>
      <c r="B64" s="31" t="s">
        <v>51</v>
      </c>
      <c r="C64" s="28" t="s">
        <v>23</v>
      </c>
      <c r="D64" s="13">
        <f>D66</f>
        <v>2497.9</v>
      </c>
      <c r="E64" s="13">
        <f t="shared" ref="E64:F64" si="30">E66</f>
        <v>4148.2</v>
      </c>
      <c r="F64" s="13">
        <f t="shared" si="30"/>
        <v>3695.9</v>
      </c>
      <c r="G64" s="8">
        <f t="shared" si="25"/>
        <v>0.89096475579769541</v>
      </c>
      <c r="H64" s="10"/>
    </row>
    <row r="65" spans="1:8">
      <c r="A65" s="30"/>
      <c r="B65" s="31"/>
      <c r="C65" s="28" t="s">
        <v>24</v>
      </c>
      <c r="D65" s="13"/>
      <c r="E65" s="13"/>
      <c r="F65" s="13"/>
      <c r="G65" s="8"/>
      <c r="H65" s="10"/>
    </row>
    <row r="66" spans="1:8" ht="46.8">
      <c r="A66" s="30"/>
      <c r="B66" s="31"/>
      <c r="C66" s="28" t="s">
        <v>36</v>
      </c>
      <c r="D66" s="13">
        <v>2497.9</v>
      </c>
      <c r="E66" s="13">
        <v>4148.2</v>
      </c>
      <c r="F66" s="13">
        <v>3695.9</v>
      </c>
      <c r="G66" s="8">
        <f t="shared" si="25"/>
        <v>0.89096475579769541</v>
      </c>
      <c r="H66" s="39" t="s">
        <v>77</v>
      </c>
    </row>
    <row r="67" spans="1:8" ht="18.75" customHeight="1">
      <c r="A67" s="30" t="s">
        <v>8</v>
      </c>
      <c r="B67" s="31" t="s">
        <v>52</v>
      </c>
      <c r="C67" s="28" t="s">
        <v>23</v>
      </c>
      <c r="D67" s="13">
        <f>D69</f>
        <v>13294</v>
      </c>
      <c r="E67" s="13">
        <f t="shared" ref="E67:F67" si="31">E69</f>
        <v>15041.3</v>
      </c>
      <c r="F67" s="13">
        <f t="shared" si="31"/>
        <v>14880.2</v>
      </c>
      <c r="G67" s="8">
        <f t="shared" ref="G67:G69" si="32">F67/E67</f>
        <v>0.98928948960528684</v>
      </c>
      <c r="H67" s="10"/>
    </row>
    <row r="68" spans="1:8">
      <c r="A68" s="30"/>
      <c r="B68" s="31"/>
      <c r="C68" s="28" t="s">
        <v>24</v>
      </c>
      <c r="D68" s="13"/>
      <c r="E68" s="13"/>
      <c r="F68" s="13"/>
      <c r="G68" s="8"/>
      <c r="H68" s="10"/>
    </row>
    <row r="69" spans="1:8">
      <c r="A69" s="30"/>
      <c r="B69" s="31"/>
      <c r="C69" s="28" t="s">
        <v>36</v>
      </c>
      <c r="D69" s="13">
        <v>13294</v>
      </c>
      <c r="E69" s="13">
        <v>15041.3</v>
      </c>
      <c r="F69" s="13">
        <v>14880.2</v>
      </c>
      <c r="G69" s="8">
        <f t="shared" ref="G69:G70" si="33">F69/E69</f>
        <v>0.98928948960528684</v>
      </c>
      <c r="H69" s="14"/>
    </row>
    <row r="70" spans="1:8" ht="18.75" customHeight="1">
      <c r="A70" s="30" t="s">
        <v>12</v>
      </c>
      <c r="B70" s="31" t="s">
        <v>29</v>
      </c>
      <c r="C70" s="28" t="s">
        <v>23</v>
      </c>
      <c r="D70" s="13">
        <f>D72</f>
        <v>820.4</v>
      </c>
      <c r="E70" s="13">
        <f t="shared" ref="E70:F70" si="34">E72</f>
        <v>3077.7</v>
      </c>
      <c r="F70" s="13">
        <f t="shared" si="34"/>
        <v>2266.3000000000002</v>
      </c>
      <c r="G70" s="8">
        <f t="shared" si="33"/>
        <v>0.73636156870390235</v>
      </c>
      <c r="H70" s="10"/>
    </row>
    <row r="71" spans="1:8">
      <c r="A71" s="30"/>
      <c r="B71" s="31"/>
      <c r="C71" s="28" t="s">
        <v>24</v>
      </c>
      <c r="D71" s="13"/>
      <c r="E71" s="13"/>
      <c r="F71" s="13"/>
      <c r="G71" s="8"/>
      <c r="H71" s="10"/>
    </row>
    <row r="72" spans="1:8" ht="62.4">
      <c r="A72" s="30"/>
      <c r="B72" s="31"/>
      <c r="C72" s="28" t="s">
        <v>36</v>
      </c>
      <c r="D72" s="13">
        <v>820.4</v>
      </c>
      <c r="E72" s="13">
        <v>3077.7</v>
      </c>
      <c r="F72" s="13">
        <v>2266.3000000000002</v>
      </c>
      <c r="G72" s="8">
        <f t="shared" ref="G72" si="35">F72/E72</f>
        <v>0.73636156870390235</v>
      </c>
      <c r="H72" s="39" t="s">
        <v>75</v>
      </c>
    </row>
    <row r="73" spans="1:8" ht="17.25" customHeight="1">
      <c r="A73" s="30" t="s">
        <v>5</v>
      </c>
      <c r="B73" s="31" t="s">
        <v>53</v>
      </c>
      <c r="C73" s="28" t="s">
        <v>23</v>
      </c>
      <c r="D73" s="13">
        <f>D75</f>
        <v>22814.5</v>
      </c>
      <c r="E73" s="13">
        <f t="shared" ref="E73:F73" si="36">E75</f>
        <v>25949.9</v>
      </c>
      <c r="F73" s="13">
        <f t="shared" si="36"/>
        <v>25816.400000000001</v>
      </c>
      <c r="G73" s="8">
        <f t="shared" si="25"/>
        <v>0.9948554715047071</v>
      </c>
      <c r="H73" s="11"/>
    </row>
    <row r="74" spans="1:8">
      <c r="A74" s="30"/>
      <c r="B74" s="31"/>
      <c r="C74" s="28" t="s">
        <v>24</v>
      </c>
      <c r="D74" s="13"/>
      <c r="E74" s="13"/>
      <c r="F74" s="13"/>
      <c r="G74" s="8"/>
      <c r="H74" s="11"/>
    </row>
    <row r="75" spans="1:8">
      <c r="A75" s="30"/>
      <c r="B75" s="31"/>
      <c r="C75" s="28" t="s">
        <v>36</v>
      </c>
      <c r="D75" s="13">
        <v>22814.5</v>
      </c>
      <c r="E75" s="13">
        <v>25949.9</v>
      </c>
      <c r="F75" s="13">
        <v>25816.400000000001</v>
      </c>
      <c r="G75" s="8">
        <f t="shared" si="25"/>
        <v>0.9948554715047071</v>
      </c>
      <c r="H75" s="11"/>
    </row>
    <row r="76" spans="1:8" ht="17.25" customHeight="1">
      <c r="A76" s="30"/>
      <c r="B76" s="31" t="s">
        <v>0</v>
      </c>
      <c r="C76" s="28" t="s">
        <v>23</v>
      </c>
      <c r="D76" s="13">
        <f>D78</f>
        <v>43634.400000000001</v>
      </c>
      <c r="E76" s="13">
        <f t="shared" ref="E76:F76" si="37">E78</f>
        <v>34494.6</v>
      </c>
      <c r="F76" s="13">
        <f t="shared" si="37"/>
        <v>31688</v>
      </c>
      <c r="G76" s="8">
        <f t="shared" ref="G76:G78" si="38">F76/E76</f>
        <v>0.91863654021209118</v>
      </c>
      <c r="H76" s="11"/>
    </row>
    <row r="77" spans="1:8">
      <c r="A77" s="30"/>
      <c r="B77" s="31"/>
      <c r="C77" s="28" t="s">
        <v>24</v>
      </c>
      <c r="D77" s="13"/>
      <c r="E77" s="13"/>
      <c r="F77" s="13"/>
      <c r="G77" s="8"/>
      <c r="H77" s="11"/>
    </row>
    <row r="78" spans="1:8" ht="62.4">
      <c r="A78" s="30"/>
      <c r="B78" s="31"/>
      <c r="C78" s="28" t="s">
        <v>36</v>
      </c>
      <c r="D78" s="13">
        <v>43634.400000000001</v>
      </c>
      <c r="E78" s="13">
        <v>34494.6</v>
      </c>
      <c r="F78" s="13">
        <v>31688</v>
      </c>
      <c r="G78" s="8">
        <f t="shared" ref="G78" si="39">F78/E78</f>
        <v>0.91863654021209118</v>
      </c>
      <c r="H78" s="6" t="s">
        <v>79</v>
      </c>
    </row>
    <row r="79" spans="1:8" ht="17.25" customHeight="1">
      <c r="A79" s="29" t="s">
        <v>35</v>
      </c>
      <c r="B79" s="29" t="s">
        <v>16</v>
      </c>
      <c r="C79" s="28" t="s">
        <v>23</v>
      </c>
      <c r="D79" s="7">
        <f>D81+D82</f>
        <v>39863.5</v>
      </c>
      <c r="E79" s="7">
        <f t="shared" ref="E79:F79" si="40">E81+E82</f>
        <v>56795.099999999991</v>
      </c>
      <c r="F79" s="7">
        <f t="shared" si="40"/>
        <v>50338.69999999999</v>
      </c>
      <c r="G79" s="8">
        <f t="shared" si="25"/>
        <v>0.88632117911580399</v>
      </c>
      <c r="H79" s="10"/>
    </row>
    <row r="80" spans="1:8">
      <c r="A80" s="29"/>
      <c r="B80" s="29"/>
      <c r="C80" s="28" t="s">
        <v>24</v>
      </c>
      <c r="D80" s="7"/>
      <c r="E80" s="7"/>
      <c r="F80" s="7"/>
      <c r="G80" s="8"/>
      <c r="H80" s="10"/>
    </row>
    <row r="81" spans="1:9">
      <c r="A81" s="29"/>
      <c r="B81" s="29"/>
      <c r="C81" s="28" t="s">
        <v>36</v>
      </c>
      <c r="D81" s="7">
        <f>D85+D88+D91</f>
        <v>39863.5</v>
      </c>
      <c r="E81" s="7">
        <f t="shared" ref="E81:F81" si="41">E85+E88+E91</f>
        <v>56744.399999999994</v>
      </c>
      <c r="F81" s="7">
        <f t="shared" si="41"/>
        <v>50287.999999999993</v>
      </c>
      <c r="G81" s="8">
        <f t="shared" si="25"/>
        <v>0.88621960933589916</v>
      </c>
      <c r="H81" s="10"/>
    </row>
    <row r="82" spans="1:9">
      <c r="A82" s="29"/>
      <c r="B82" s="29"/>
      <c r="C82" s="28" t="s">
        <v>39</v>
      </c>
      <c r="D82" s="7">
        <f>D92</f>
        <v>0</v>
      </c>
      <c r="E82" s="7">
        <f t="shared" ref="E82:F82" si="42">E92</f>
        <v>50.7</v>
      </c>
      <c r="F82" s="7">
        <f t="shared" si="42"/>
        <v>50.7</v>
      </c>
      <c r="G82" s="8">
        <f t="shared" si="25"/>
        <v>1</v>
      </c>
      <c r="H82" s="10"/>
    </row>
    <row r="83" spans="1:9" ht="18" customHeight="1">
      <c r="A83" s="30" t="s">
        <v>9</v>
      </c>
      <c r="B83" s="31" t="s">
        <v>54</v>
      </c>
      <c r="C83" s="28" t="s">
        <v>23</v>
      </c>
      <c r="D83" s="7">
        <f>D85</f>
        <v>23764.799999999999</v>
      </c>
      <c r="E83" s="7">
        <f t="shared" ref="E83:F83" si="43">E85</f>
        <v>39726</v>
      </c>
      <c r="F83" s="7">
        <f t="shared" si="43"/>
        <v>33269.699999999997</v>
      </c>
      <c r="G83" s="8">
        <f t="shared" ref="G83" si="44">F83/E83</f>
        <v>0.83747923274429836</v>
      </c>
      <c r="H83" s="10"/>
    </row>
    <row r="84" spans="1:9">
      <c r="A84" s="30"/>
      <c r="B84" s="31"/>
      <c r="C84" s="28" t="s">
        <v>24</v>
      </c>
      <c r="D84" s="7"/>
      <c r="E84" s="7"/>
      <c r="F84" s="7"/>
      <c r="G84" s="7"/>
      <c r="H84" s="10"/>
    </row>
    <row r="85" spans="1:9" ht="156">
      <c r="A85" s="30"/>
      <c r="B85" s="31"/>
      <c r="C85" s="28" t="s">
        <v>36</v>
      </c>
      <c r="D85" s="13">
        <v>23764.799999999999</v>
      </c>
      <c r="E85" s="7">
        <v>39726</v>
      </c>
      <c r="F85" s="7">
        <v>33269.699999999997</v>
      </c>
      <c r="G85" s="8">
        <f>F85/E85</f>
        <v>0.83747923274429836</v>
      </c>
      <c r="H85" s="38" t="s">
        <v>73</v>
      </c>
      <c r="I85" s="9"/>
    </row>
    <row r="86" spans="1:9" ht="16.5" customHeight="1">
      <c r="A86" s="30" t="s">
        <v>10</v>
      </c>
      <c r="B86" s="31" t="s">
        <v>55</v>
      </c>
      <c r="C86" s="28" t="s">
        <v>23</v>
      </c>
      <c r="D86" s="7">
        <f>D88</f>
        <v>13273.7</v>
      </c>
      <c r="E86" s="7">
        <f t="shared" ref="E86:F86" si="45">E88</f>
        <v>13273.7</v>
      </c>
      <c r="F86" s="7">
        <f t="shared" si="45"/>
        <v>13273.6</v>
      </c>
      <c r="G86" s="8">
        <f t="shared" ref="G86:G104" si="46">F86/E86</f>
        <v>0.9999924663055515</v>
      </c>
      <c r="H86" s="10"/>
    </row>
    <row r="87" spans="1:9">
      <c r="A87" s="30"/>
      <c r="B87" s="31"/>
      <c r="C87" s="28" t="s">
        <v>24</v>
      </c>
      <c r="D87" s="13"/>
      <c r="E87" s="13"/>
      <c r="F87" s="13"/>
      <c r="G87" s="8"/>
      <c r="H87" s="10"/>
    </row>
    <row r="88" spans="1:9">
      <c r="A88" s="30"/>
      <c r="B88" s="31"/>
      <c r="C88" s="28" t="s">
        <v>36</v>
      </c>
      <c r="D88" s="13">
        <v>13273.7</v>
      </c>
      <c r="E88" s="7">
        <v>13273.7</v>
      </c>
      <c r="F88" s="7">
        <v>13273.6</v>
      </c>
      <c r="G88" s="8">
        <f t="shared" si="46"/>
        <v>0.9999924663055515</v>
      </c>
      <c r="H88" s="11"/>
    </row>
    <row r="89" spans="1:9" ht="17.25" customHeight="1">
      <c r="A89" s="30" t="s">
        <v>11</v>
      </c>
      <c r="B89" s="31" t="s">
        <v>56</v>
      </c>
      <c r="C89" s="28" t="s">
        <v>23</v>
      </c>
      <c r="D89" s="13">
        <f>D91+D92</f>
        <v>2825</v>
      </c>
      <c r="E89" s="13">
        <f t="shared" ref="E89:F89" si="47">E91+E92</f>
        <v>3795.3999999999996</v>
      </c>
      <c r="F89" s="13">
        <f t="shared" si="47"/>
        <v>3795.3999999999996</v>
      </c>
      <c r="G89" s="8">
        <f t="shared" si="46"/>
        <v>1</v>
      </c>
      <c r="H89" s="10"/>
    </row>
    <row r="90" spans="1:9">
      <c r="A90" s="30"/>
      <c r="B90" s="31"/>
      <c r="C90" s="28" t="s">
        <v>24</v>
      </c>
      <c r="D90" s="13"/>
      <c r="E90" s="13"/>
      <c r="F90" s="13"/>
      <c r="G90" s="8"/>
      <c r="H90" s="10"/>
    </row>
    <row r="91" spans="1:9">
      <c r="A91" s="30"/>
      <c r="B91" s="31"/>
      <c r="C91" s="28" t="s">
        <v>36</v>
      </c>
      <c r="D91" s="13">
        <v>2825</v>
      </c>
      <c r="E91" s="7">
        <v>3744.7</v>
      </c>
      <c r="F91" s="7">
        <v>3744.7</v>
      </c>
      <c r="G91" s="8">
        <f t="shared" si="46"/>
        <v>1</v>
      </c>
      <c r="H91" s="26"/>
    </row>
    <row r="92" spans="1:9">
      <c r="A92" s="30"/>
      <c r="B92" s="31"/>
      <c r="C92" s="28" t="s">
        <v>39</v>
      </c>
      <c r="D92" s="7">
        <v>0</v>
      </c>
      <c r="E92" s="7">
        <v>50.7</v>
      </c>
      <c r="F92" s="7">
        <v>50.7</v>
      </c>
      <c r="G92" s="8">
        <f t="shared" si="46"/>
        <v>1</v>
      </c>
      <c r="H92" s="10"/>
    </row>
    <row r="93" spans="1:9" ht="16.5" customHeight="1">
      <c r="A93" s="29" t="s">
        <v>35</v>
      </c>
      <c r="B93" s="29" t="s">
        <v>31</v>
      </c>
      <c r="C93" s="28" t="s">
        <v>23</v>
      </c>
      <c r="D93" s="13">
        <f>D95</f>
        <v>1864.1</v>
      </c>
      <c r="E93" s="7">
        <f t="shared" ref="E93:F93" si="48">E95</f>
        <v>2205.6</v>
      </c>
      <c r="F93" s="7">
        <f t="shared" si="48"/>
        <v>2165.4</v>
      </c>
      <c r="G93" s="8">
        <f t="shared" si="46"/>
        <v>0.98177366702937985</v>
      </c>
      <c r="H93" s="10"/>
    </row>
    <row r="94" spans="1:9">
      <c r="A94" s="29"/>
      <c r="B94" s="29"/>
      <c r="C94" s="28" t="s">
        <v>24</v>
      </c>
      <c r="D94" s="13"/>
      <c r="E94" s="7"/>
      <c r="F94" s="7"/>
      <c r="G94" s="8"/>
      <c r="H94" s="10"/>
    </row>
    <row r="95" spans="1:9">
      <c r="A95" s="29"/>
      <c r="B95" s="29"/>
      <c r="C95" s="28" t="s">
        <v>36</v>
      </c>
      <c r="D95" s="13">
        <f>D98+D101</f>
        <v>1864.1</v>
      </c>
      <c r="E95" s="7">
        <f t="shared" ref="E95:F95" si="49">E98+E101</f>
        <v>2205.6</v>
      </c>
      <c r="F95" s="7">
        <f t="shared" si="49"/>
        <v>2165.4</v>
      </c>
      <c r="G95" s="8">
        <f t="shared" si="46"/>
        <v>0.98177366702937985</v>
      </c>
      <c r="H95" s="10"/>
    </row>
    <row r="96" spans="1:9" ht="18.75" customHeight="1">
      <c r="A96" s="30" t="s">
        <v>2</v>
      </c>
      <c r="B96" s="31" t="s">
        <v>57</v>
      </c>
      <c r="C96" s="28" t="s">
        <v>23</v>
      </c>
      <c r="D96" s="13">
        <f>D98</f>
        <v>1109</v>
      </c>
      <c r="E96" s="7">
        <f t="shared" ref="E96:F96" si="50">E98</f>
        <v>1450.5</v>
      </c>
      <c r="F96" s="7">
        <f t="shared" si="50"/>
        <v>1450.5</v>
      </c>
      <c r="G96" s="8">
        <f t="shared" si="46"/>
        <v>1</v>
      </c>
      <c r="H96" s="10"/>
    </row>
    <row r="97" spans="1:8">
      <c r="A97" s="30"/>
      <c r="B97" s="31"/>
      <c r="C97" s="28" t="s">
        <v>24</v>
      </c>
      <c r="D97" s="13"/>
      <c r="E97" s="7"/>
      <c r="F97" s="7"/>
      <c r="G97" s="8"/>
      <c r="H97" s="10"/>
    </row>
    <row r="98" spans="1:8">
      <c r="A98" s="30"/>
      <c r="B98" s="31"/>
      <c r="C98" s="28" t="s">
        <v>36</v>
      </c>
      <c r="D98" s="13">
        <v>1109</v>
      </c>
      <c r="E98" s="7">
        <v>1450.5</v>
      </c>
      <c r="F98" s="7">
        <v>1450.5</v>
      </c>
      <c r="G98" s="8">
        <f t="shared" si="46"/>
        <v>1</v>
      </c>
      <c r="H98" s="11"/>
    </row>
    <row r="99" spans="1:8" ht="16.5" customHeight="1">
      <c r="A99" s="30" t="s">
        <v>3</v>
      </c>
      <c r="B99" s="31" t="s">
        <v>58</v>
      </c>
      <c r="C99" s="28" t="s">
        <v>23</v>
      </c>
      <c r="D99" s="13">
        <f>D101</f>
        <v>755.1</v>
      </c>
      <c r="E99" s="7">
        <f t="shared" ref="E99:F99" si="51">E101</f>
        <v>755.1</v>
      </c>
      <c r="F99" s="7">
        <f t="shared" si="51"/>
        <v>714.9</v>
      </c>
      <c r="G99" s="8">
        <f t="shared" si="46"/>
        <v>0.94676201827572504</v>
      </c>
      <c r="H99" s="10"/>
    </row>
    <row r="100" spans="1:8">
      <c r="A100" s="30"/>
      <c r="B100" s="31"/>
      <c r="C100" s="28" t="s">
        <v>24</v>
      </c>
      <c r="D100" s="13"/>
      <c r="E100" s="7"/>
      <c r="F100" s="7"/>
      <c r="G100" s="8"/>
      <c r="H100" s="10"/>
    </row>
    <row r="101" spans="1:8" ht="62.4">
      <c r="A101" s="30"/>
      <c r="B101" s="31"/>
      <c r="C101" s="28" t="s">
        <v>36</v>
      </c>
      <c r="D101" s="13">
        <v>755.1</v>
      </c>
      <c r="E101" s="7">
        <v>755.1</v>
      </c>
      <c r="F101" s="7">
        <v>714.9</v>
      </c>
      <c r="G101" s="8">
        <f t="shared" si="46"/>
        <v>0.94676201827572504</v>
      </c>
      <c r="H101" s="12" t="s">
        <v>79</v>
      </c>
    </row>
    <row r="102" spans="1:8" ht="16.5" customHeight="1">
      <c r="A102" s="29" t="s">
        <v>35</v>
      </c>
      <c r="B102" s="29" t="s">
        <v>59</v>
      </c>
      <c r="C102" s="28" t="s">
        <v>23</v>
      </c>
      <c r="D102" s="13">
        <f>D104+D105</f>
        <v>236009.3</v>
      </c>
      <c r="E102" s="13">
        <f t="shared" ref="E102:F102" si="52">E104+E105</f>
        <v>1756811.5</v>
      </c>
      <c r="F102" s="13">
        <f t="shared" si="52"/>
        <v>640911.89999999991</v>
      </c>
      <c r="G102" s="18">
        <f t="shared" si="46"/>
        <v>0.36481540563685966</v>
      </c>
      <c r="H102" s="10"/>
    </row>
    <row r="103" spans="1:8">
      <c r="A103" s="29"/>
      <c r="B103" s="29"/>
      <c r="C103" s="28" t="s">
        <v>24</v>
      </c>
      <c r="D103" s="13"/>
      <c r="E103" s="13"/>
      <c r="F103" s="13"/>
      <c r="G103" s="18"/>
      <c r="H103" s="10"/>
    </row>
    <row r="104" spans="1:8">
      <c r="A104" s="29"/>
      <c r="B104" s="29"/>
      <c r="C104" s="28" t="s">
        <v>36</v>
      </c>
      <c r="D104" s="13">
        <f>D108+D111+D114+D117</f>
        <v>236009.3</v>
      </c>
      <c r="E104" s="13">
        <f t="shared" ref="E104:F104" si="53">E108+E111+E114+E117</f>
        <v>1756782.8</v>
      </c>
      <c r="F104" s="13">
        <f t="shared" si="53"/>
        <v>640883.19999999995</v>
      </c>
      <c r="G104" s="18">
        <f t="shared" si="46"/>
        <v>0.36480502882883414</v>
      </c>
      <c r="H104" s="10"/>
    </row>
    <row r="105" spans="1:8" ht="31.2">
      <c r="A105" s="29"/>
      <c r="B105" s="29"/>
      <c r="C105" s="28" t="s">
        <v>60</v>
      </c>
      <c r="D105" s="13">
        <f>D118</f>
        <v>0</v>
      </c>
      <c r="E105" s="13">
        <f>E118</f>
        <v>28.7</v>
      </c>
      <c r="F105" s="13">
        <f>F118</f>
        <v>28.7</v>
      </c>
      <c r="G105" s="18">
        <f t="shared" ref="G105" si="54">F105/E105</f>
        <v>1</v>
      </c>
      <c r="H105" s="10"/>
    </row>
    <row r="106" spans="1:8" ht="17.25" customHeight="1">
      <c r="A106" s="30" t="s">
        <v>2</v>
      </c>
      <c r="B106" s="31" t="s">
        <v>61</v>
      </c>
      <c r="C106" s="28" t="s">
        <v>23</v>
      </c>
      <c r="D106" s="13">
        <f>D108</f>
        <v>207420.79999999999</v>
      </c>
      <c r="E106" s="13">
        <f t="shared" ref="E106:F106" si="55">E108</f>
        <v>1723805.8</v>
      </c>
      <c r="F106" s="13">
        <f t="shared" si="55"/>
        <v>619034.69999999995</v>
      </c>
      <c r="G106" s="18">
        <f>F106/E106</f>
        <v>0.35910930337976582</v>
      </c>
      <c r="H106" s="10"/>
    </row>
    <row r="107" spans="1:8">
      <c r="A107" s="30"/>
      <c r="B107" s="31"/>
      <c r="C107" s="28" t="s">
        <v>24</v>
      </c>
      <c r="D107" s="13"/>
      <c r="E107" s="13"/>
      <c r="F107" s="13"/>
      <c r="G107" s="18"/>
      <c r="H107" s="10"/>
    </row>
    <row r="108" spans="1:8" ht="93.6">
      <c r="A108" s="30"/>
      <c r="B108" s="31"/>
      <c r="C108" s="28" t="s">
        <v>36</v>
      </c>
      <c r="D108" s="13">
        <v>207420.79999999999</v>
      </c>
      <c r="E108" s="13">
        <v>1723805.8</v>
      </c>
      <c r="F108" s="13">
        <v>619034.69999999995</v>
      </c>
      <c r="G108" s="18">
        <f>F108/E108</f>
        <v>0.35910930337976582</v>
      </c>
      <c r="H108" s="6" t="s">
        <v>80</v>
      </c>
    </row>
    <row r="109" spans="1:8" ht="18.75" customHeight="1">
      <c r="A109" s="30" t="s">
        <v>3</v>
      </c>
      <c r="B109" s="31" t="s">
        <v>62</v>
      </c>
      <c r="C109" s="28" t="s">
        <v>23</v>
      </c>
      <c r="D109" s="13">
        <f>D111</f>
        <v>2165.4</v>
      </c>
      <c r="E109" s="13">
        <f t="shared" ref="E109:F109" si="56">E111</f>
        <v>9960.6</v>
      </c>
      <c r="F109" s="13">
        <f t="shared" si="56"/>
        <v>2926.6</v>
      </c>
      <c r="G109" s="18">
        <f t="shared" ref="G109:G127" si="57">F109/E109</f>
        <v>0.2938176415075397</v>
      </c>
      <c r="H109" s="10"/>
    </row>
    <row r="110" spans="1:8" ht="19.5" customHeight="1">
      <c r="A110" s="30"/>
      <c r="B110" s="31"/>
      <c r="C110" s="28" t="s">
        <v>24</v>
      </c>
      <c r="D110" s="13"/>
      <c r="E110" s="13"/>
      <c r="F110" s="13"/>
      <c r="G110" s="18"/>
      <c r="H110" s="10"/>
    </row>
    <row r="111" spans="1:8" ht="109.2">
      <c r="A111" s="30"/>
      <c r="B111" s="31"/>
      <c r="C111" s="28" t="s">
        <v>36</v>
      </c>
      <c r="D111" s="13">
        <v>2165.4</v>
      </c>
      <c r="E111" s="13">
        <v>9960.6</v>
      </c>
      <c r="F111" s="13">
        <v>2926.6</v>
      </c>
      <c r="G111" s="18">
        <f t="shared" si="57"/>
        <v>0.2938176415075397</v>
      </c>
      <c r="H111" s="6" t="s">
        <v>74</v>
      </c>
    </row>
    <row r="112" spans="1:8" ht="18.75" customHeight="1">
      <c r="A112" s="30" t="s">
        <v>11</v>
      </c>
      <c r="B112" s="31" t="s">
        <v>63</v>
      </c>
      <c r="C112" s="28" t="s">
        <v>23</v>
      </c>
      <c r="D112" s="13">
        <f>D114</f>
        <v>898.1</v>
      </c>
      <c r="E112" s="13">
        <f>E114</f>
        <v>3204</v>
      </c>
      <c r="F112" s="13">
        <f t="shared" ref="F112" si="58">F114</f>
        <v>3204</v>
      </c>
      <c r="G112" s="18">
        <f t="shared" si="57"/>
        <v>1</v>
      </c>
      <c r="H112" s="25"/>
    </row>
    <row r="113" spans="1:8">
      <c r="A113" s="30"/>
      <c r="B113" s="31"/>
      <c r="C113" s="28" t="s">
        <v>24</v>
      </c>
      <c r="D113" s="13"/>
      <c r="E113" s="13"/>
      <c r="F113" s="13"/>
      <c r="G113" s="13"/>
      <c r="H113" s="10"/>
    </row>
    <row r="114" spans="1:8">
      <c r="A114" s="30"/>
      <c r="B114" s="31"/>
      <c r="C114" s="28" t="s">
        <v>36</v>
      </c>
      <c r="D114" s="13">
        <v>898.1</v>
      </c>
      <c r="E114" s="13">
        <v>3204</v>
      </c>
      <c r="F114" s="13">
        <v>3204</v>
      </c>
      <c r="G114" s="18">
        <f t="shared" si="57"/>
        <v>1</v>
      </c>
      <c r="H114" s="10"/>
    </row>
    <row r="115" spans="1:8" ht="18.75" customHeight="1">
      <c r="A115" s="30" t="s">
        <v>8</v>
      </c>
      <c r="B115" s="31" t="s">
        <v>6</v>
      </c>
      <c r="C115" s="28" t="s">
        <v>23</v>
      </c>
      <c r="D115" s="13">
        <f>D117+D118</f>
        <v>25525</v>
      </c>
      <c r="E115" s="13">
        <f>E117+E118</f>
        <v>19841.100000000002</v>
      </c>
      <c r="F115" s="13">
        <f>F117+F118</f>
        <v>15746.6</v>
      </c>
      <c r="G115" s="18">
        <f t="shared" si="57"/>
        <v>0.79363543351931087</v>
      </c>
      <c r="H115" s="10"/>
    </row>
    <row r="116" spans="1:8">
      <c r="A116" s="30"/>
      <c r="B116" s="31"/>
      <c r="C116" s="28" t="s">
        <v>24</v>
      </c>
      <c r="D116" s="13"/>
      <c r="E116" s="13"/>
      <c r="F116" s="13"/>
      <c r="G116" s="18"/>
      <c r="H116" s="10"/>
    </row>
    <row r="117" spans="1:8" ht="109.2">
      <c r="A117" s="30"/>
      <c r="B117" s="31"/>
      <c r="C117" s="28" t="s">
        <v>36</v>
      </c>
      <c r="D117" s="13">
        <v>25525</v>
      </c>
      <c r="E117" s="13">
        <v>19812.400000000001</v>
      </c>
      <c r="F117" s="13">
        <v>15717.9</v>
      </c>
      <c r="G117" s="18">
        <f t="shared" si="57"/>
        <v>0.79333649633562808</v>
      </c>
      <c r="H117" s="6" t="s">
        <v>81</v>
      </c>
    </row>
    <row r="118" spans="1:8" ht="18" customHeight="1">
      <c r="A118" s="30"/>
      <c r="B118" s="31"/>
      <c r="C118" s="28" t="s">
        <v>60</v>
      </c>
      <c r="D118" s="13">
        <v>0</v>
      </c>
      <c r="E118" s="13">
        <v>28.7</v>
      </c>
      <c r="F118" s="13">
        <v>28.7</v>
      </c>
      <c r="G118" s="18">
        <f t="shared" si="57"/>
        <v>1</v>
      </c>
      <c r="H118" s="11"/>
    </row>
    <row r="119" spans="1:8" ht="17.25" customHeight="1">
      <c r="A119" s="29" t="s">
        <v>35</v>
      </c>
      <c r="B119" s="29" t="s">
        <v>64</v>
      </c>
      <c r="C119" s="28" t="s">
        <v>23</v>
      </c>
      <c r="D119" s="7">
        <f>D121</f>
        <v>2179.3000000000002</v>
      </c>
      <c r="E119" s="7">
        <f t="shared" ref="E119:F119" si="59">E121</f>
        <v>2877.8</v>
      </c>
      <c r="F119" s="7">
        <f t="shared" si="59"/>
        <v>2865.3</v>
      </c>
      <c r="G119" s="8">
        <f t="shared" si="57"/>
        <v>0.995656404197651</v>
      </c>
      <c r="H119" s="10"/>
    </row>
    <row r="120" spans="1:8">
      <c r="A120" s="29"/>
      <c r="B120" s="29"/>
      <c r="C120" s="28" t="s">
        <v>24</v>
      </c>
      <c r="D120" s="7"/>
      <c r="E120" s="13"/>
      <c r="F120" s="13"/>
      <c r="G120" s="8"/>
      <c r="H120" s="10"/>
    </row>
    <row r="121" spans="1:8" ht="18" customHeight="1">
      <c r="A121" s="29"/>
      <c r="B121" s="29"/>
      <c r="C121" s="28" t="s">
        <v>36</v>
      </c>
      <c r="D121" s="7">
        <f>D124+D127</f>
        <v>2179.3000000000002</v>
      </c>
      <c r="E121" s="7">
        <f t="shared" ref="E121:F121" si="60">E124+E127</f>
        <v>2877.8</v>
      </c>
      <c r="F121" s="7">
        <f t="shared" si="60"/>
        <v>2865.3</v>
      </c>
      <c r="G121" s="8">
        <f t="shared" si="57"/>
        <v>0.995656404197651</v>
      </c>
      <c r="H121" s="10"/>
    </row>
    <row r="122" spans="1:8" ht="17.25" customHeight="1">
      <c r="A122" s="30" t="s">
        <v>9</v>
      </c>
      <c r="B122" s="31" t="s">
        <v>65</v>
      </c>
      <c r="C122" s="28" t="s">
        <v>23</v>
      </c>
      <c r="D122" s="13">
        <f>D124</f>
        <v>100</v>
      </c>
      <c r="E122" s="13">
        <f t="shared" ref="E122:F122" si="61">E124</f>
        <v>763</v>
      </c>
      <c r="F122" s="13">
        <f t="shared" si="61"/>
        <v>763</v>
      </c>
      <c r="G122" s="8">
        <f t="shared" si="57"/>
        <v>1</v>
      </c>
      <c r="H122" s="10"/>
    </row>
    <row r="123" spans="1:8">
      <c r="A123" s="30"/>
      <c r="B123" s="31"/>
      <c r="C123" s="28" t="s">
        <v>24</v>
      </c>
      <c r="D123" s="13"/>
      <c r="E123" s="13"/>
      <c r="F123" s="13"/>
      <c r="G123" s="7"/>
      <c r="H123" s="10"/>
    </row>
    <row r="124" spans="1:8">
      <c r="A124" s="30"/>
      <c r="B124" s="31"/>
      <c r="C124" s="28" t="s">
        <v>36</v>
      </c>
      <c r="D124" s="13">
        <v>100</v>
      </c>
      <c r="E124" s="13">
        <v>763</v>
      </c>
      <c r="F124" s="13">
        <v>763</v>
      </c>
      <c r="G124" s="8">
        <f t="shared" si="57"/>
        <v>1</v>
      </c>
      <c r="H124" s="11"/>
    </row>
    <row r="125" spans="1:8" ht="19.8" customHeight="1">
      <c r="A125" s="30" t="s">
        <v>3</v>
      </c>
      <c r="B125" s="31" t="s">
        <v>66</v>
      </c>
      <c r="C125" s="28" t="s">
        <v>23</v>
      </c>
      <c r="D125" s="13">
        <f>D127</f>
        <v>2079.3000000000002</v>
      </c>
      <c r="E125" s="13">
        <f t="shared" ref="E125:F125" si="62">E127</f>
        <v>2114.8000000000002</v>
      </c>
      <c r="F125" s="13">
        <f t="shared" si="62"/>
        <v>2102.3000000000002</v>
      </c>
      <c r="G125" s="8">
        <f t="shared" si="57"/>
        <v>0.99408927558161531</v>
      </c>
      <c r="H125" s="10"/>
    </row>
    <row r="126" spans="1:8" ht="34.200000000000003" customHeight="1">
      <c r="A126" s="30"/>
      <c r="B126" s="31"/>
      <c r="C126" s="28" t="s">
        <v>24</v>
      </c>
      <c r="D126" s="13"/>
      <c r="E126" s="13"/>
      <c r="F126" s="13"/>
      <c r="G126" s="7"/>
      <c r="H126" s="11"/>
    </row>
    <row r="127" spans="1:8" ht="27.6" customHeight="1">
      <c r="A127" s="30"/>
      <c r="B127" s="31"/>
      <c r="C127" s="28" t="s">
        <v>36</v>
      </c>
      <c r="D127" s="13">
        <v>2079.3000000000002</v>
      </c>
      <c r="E127" s="13">
        <v>2114.8000000000002</v>
      </c>
      <c r="F127" s="13">
        <v>2102.3000000000002</v>
      </c>
      <c r="G127" s="8">
        <f t="shared" si="57"/>
        <v>0.99408927558161531</v>
      </c>
      <c r="H127" s="11"/>
    </row>
    <row r="128" spans="1:8" ht="18" customHeight="1">
      <c r="A128" s="29" t="s">
        <v>35</v>
      </c>
      <c r="B128" s="29" t="s">
        <v>67</v>
      </c>
      <c r="C128" s="28" t="s">
        <v>23</v>
      </c>
      <c r="D128" s="7">
        <f>D130+D131</f>
        <v>9664.6</v>
      </c>
      <c r="E128" s="7">
        <f t="shared" ref="E128:F128" si="63">E130+E131</f>
        <v>10592.1</v>
      </c>
      <c r="F128" s="7">
        <f t="shared" si="63"/>
        <v>10537.9</v>
      </c>
      <c r="G128" s="8">
        <f>F128/E128</f>
        <v>0.99488297882384036</v>
      </c>
      <c r="H128" s="10"/>
    </row>
    <row r="129" spans="1:8">
      <c r="A129" s="29"/>
      <c r="B129" s="29"/>
      <c r="C129" s="28" t="s">
        <v>24</v>
      </c>
      <c r="D129" s="7"/>
      <c r="E129" s="13"/>
      <c r="F129" s="13"/>
      <c r="G129" s="8"/>
      <c r="H129" s="10"/>
    </row>
    <row r="130" spans="1:8">
      <c r="A130" s="29"/>
      <c r="B130" s="29"/>
      <c r="C130" s="28" t="s">
        <v>36</v>
      </c>
      <c r="D130" s="13">
        <f>D134</f>
        <v>2173.3000000000002</v>
      </c>
      <c r="E130" s="13">
        <f t="shared" ref="E130:F130" si="64">E134</f>
        <v>2197.1</v>
      </c>
      <c r="F130" s="13">
        <f t="shared" si="64"/>
        <v>2150.5</v>
      </c>
      <c r="G130" s="8">
        <f t="shared" ref="G130:G152" si="65">F130/E130</f>
        <v>0.97879022347640077</v>
      </c>
      <c r="H130" s="10"/>
    </row>
    <row r="131" spans="1:8" ht="31.2">
      <c r="A131" s="29"/>
      <c r="B131" s="29"/>
      <c r="C131" s="28" t="s">
        <v>60</v>
      </c>
      <c r="D131" s="13">
        <f>D135</f>
        <v>7491.3</v>
      </c>
      <c r="E131" s="13">
        <f t="shared" ref="E131:F131" si="66">E135</f>
        <v>8395</v>
      </c>
      <c r="F131" s="13">
        <f t="shared" si="66"/>
        <v>8387.4</v>
      </c>
      <c r="G131" s="8"/>
      <c r="H131" s="10"/>
    </row>
    <row r="132" spans="1:8" ht="18" customHeight="1">
      <c r="A132" s="36"/>
      <c r="B132" s="31" t="s">
        <v>0</v>
      </c>
      <c r="C132" s="28" t="s">
        <v>23</v>
      </c>
      <c r="D132" s="13">
        <f>D134+D135</f>
        <v>9664.6</v>
      </c>
      <c r="E132" s="13">
        <f t="shared" ref="E132:F132" si="67">E134+E135</f>
        <v>10592.1</v>
      </c>
      <c r="F132" s="13">
        <f t="shared" si="67"/>
        <v>10537.9</v>
      </c>
      <c r="G132" s="8">
        <f t="shared" si="65"/>
        <v>0.99488297882384036</v>
      </c>
      <c r="H132" s="10"/>
    </row>
    <row r="133" spans="1:8" ht="17.25" customHeight="1">
      <c r="A133" s="36"/>
      <c r="B133" s="31"/>
      <c r="C133" s="28" t="s">
        <v>24</v>
      </c>
      <c r="D133" s="13"/>
      <c r="E133" s="13"/>
      <c r="F133" s="13"/>
      <c r="G133" s="7"/>
      <c r="H133" s="10"/>
    </row>
    <row r="134" spans="1:8">
      <c r="A134" s="36"/>
      <c r="B134" s="31"/>
      <c r="C134" s="28" t="s">
        <v>36</v>
      </c>
      <c r="D134" s="13">
        <v>2173.3000000000002</v>
      </c>
      <c r="E134" s="13">
        <v>2197.1</v>
      </c>
      <c r="F134" s="13">
        <v>2150.5</v>
      </c>
      <c r="G134" s="8">
        <f t="shared" si="65"/>
        <v>0.97879022347640077</v>
      </c>
      <c r="H134" s="25"/>
    </row>
    <row r="135" spans="1:8" ht="31.2">
      <c r="A135" s="36"/>
      <c r="B135" s="31"/>
      <c r="C135" s="28" t="s">
        <v>60</v>
      </c>
      <c r="D135" s="13">
        <v>7491.3</v>
      </c>
      <c r="E135" s="13">
        <v>8395</v>
      </c>
      <c r="F135" s="13">
        <v>8387.4</v>
      </c>
      <c r="G135" s="8">
        <f t="shared" si="65"/>
        <v>0.99909469922572958</v>
      </c>
      <c r="H135" s="25"/>
    </row>
    <row r="136" spans="1:8" ht="18" customHeight="1">
      <c r="A136" s="29" t="s">
        <v>35</v>
      </c>
      <c r="B136" s="29" t="s">
        <v>68</v>
      </c>
      <c r="C136" s="28" t="s">
        <v>23</v>
      </c>
      <c r="D136" s="13">
        <f>D138+D139</f>
        <v>3259.2</v>
      </c>
      <c r="E136" s="13">
        <f t="shared" ref="E136:F136" si="68">E138+E139</f>
        <v>6536.1999999999989</v>
      </c>
      <c r="F136" s="13">
        <f t="shared" si="68"/>
        <v>6536.1999999999989</v>
      </c>
      <c r="G136" s="18">
        <f t="shared" si="65"/>
        <v>1</v>
      </c>
      <c r="H136" s="10"/>
    </row>
    <row r="137" spans="1:8">
      <c r="A137" s="29"/>
      <c r="B137" s="29"/>
      <c r="C137" s="28" t="s">
        <v>24</v>
      </c>
      <c r="D137" s="13"/>
      <c r="E137" s="13"/>
      <c r="F137" s="13"/>
      <c r="G137" s="18"/>
      <c r="H137" s="10"/>
    </row>
    <row r="138" spans="1:8">
      <c r="A138" s="29"/>
      <c r="B138" s="29"/>
      <c r="C138" s="28" t="s">
        <v>36</v>
      </c>
      <c r="D138" s="13">
        <f>D142+D145</f>
        <v>3259.2</v>
      </c>
      <c r="E138" s="13">
        <f t="shared" ref="E138:F138" si="69">E142+E145</f>
        <v>4862.7999999999993</v>
      </c>
      <c r="F138" s="13">
        <f t="shared" si="69"/>
        <v>4862.7999999999993</v>
      </c>
      <c r="G138" s="18">
        <f t="shared" si="65"/>
        <v>1</v>
      </c>
      <c r="H138" s="10"/>
    </row>
    <row r="139" spans="1:8">
      <c r="A139" s="29"/>
      <c r="B139" s="29"/>
      <c r="C139" s="28" t="s">
        <v>39</v>
      </c>
      <c r="D139" s="13">
        <f>D146</f>
        <v>0</v>
      </c>
      <c r="E139" s="13">
        <f t="shared" ref="E139:F139" si="70">E146</f>
        <v>1673.4</v>
      </c>
      <c r="F139" s="13">
        <f t="shared" si="70"/>
        <v>1673.4</v>
      </c>
      <c r="G139" s="18">
        <f t="shared" si="65"/>
        <v>1</v>
      </c>
      <c r="H139" s="27"/>
    </row>
    <row r="140" spans="1:8" ht="19.5" customHeight="1">
      <c r="A140" s="30" t="s">
        <v>2</v>
      </c>
      <c r="B140" s="31" t="s">
        <v>69</v>
      </c>
      <c r="C140" s="28" t="s">
        <v>23</v>
      </c>
      <c r="D140" s="13">
        <f>D142</f>
        <v>3244.2</v>
      </c>
      <c r="E140" s="13">
        <f t="shared" ref="E140:F140" si="71">E142</f>
        <v>4275.8999999999996</v>
      </c>
      <c r="F140" s="13">
        <f t="shared" si="71"/>
        <v>4275.8999999999996</v>
      </c>
      <c r="G140" s="18">
        <f t="shared" si="65"/>
        <v>1</v>
      </c>
      <c r="H140" s="10"/>
    </row>
    <row r="141" spans="1:8">
      <c r="A141" s="30"/>
      <c r="B141" s="31"/>
      <c r="C141" s="28" t="s">
        <v>24</v>
      </c>
      <c r="D141" s="13"/>
      <c r="E141" s="13"/>
      <c r="F141" s="13"/>
      <c r="G141" s="18"/>
      <c r="H141" s="10"/>
    </row>
    <row r="142" spans="1:8">
      <c r="A142" s="30"/>
      <c r="B142" s="31"/>
      <c r="C142" s="28" t="s">
        <v>36</v>
      </c>
      <c r="D142" s="22">
        <v>3244.2</v>
      </c>
      <c r="E142" s="13">
        <v>4275.8999999999996</v>
      </c>
      <c r="F142" s="13">
        <v>4275.8999999999996</v>
      </c>
      <c r="G142" s="23">
        <f t="shared" si="65"/>
        <v>1</v>
      </c>
      <c r="H142" s="25"/>
    </row>
    <row r="143" spans="1:8" ht="17.25" customHeight="1">
      <c r="A143" s="30" t="s">
        <v>10</v>
      </c>
      <c r="B143" s="31" t="s">
        <v>70</v>
      </c>
      <c r="C143" s="28" t="s">
        <v>23</v>
      </c>
      <c r="D143" s="13">
        <f>D145+D146</f>
        <v>15</v>
      </c>
      <c r="E143" s="13">
        <f t="shared" ref="E143:F143" si="72">E145+E146</f>
        <v>2260.3000000000002</v>
      </c>
      <c r="F143" s="13">
        <f t="shared" si="72"/>
        <v>2260.3000000000002</v>
      </c>
      <c r="G143" s="18">
        <f t="shared" si="65"/>
        <v>1</v>
      </c>
      <c r="H143" s="10"/>
    </row>
    <row r="144" spans="1:8">
      <c r="A144" s="30"/>
      <c r="B144" s="31"/>
      <c r="C144" s="28" t="s">
        <v>24</v>
      </c>
      <c r="D144" s="13"/>
      <c r="E144" s="13"/>
      <c r="F144" s="13"/>
      <c r="G144" s="18"/>
      <c r="H144" s="10"/>
    </row>
    <row r="145" spans="1:8">
      <c r="A145" s="30"/>
      <c r="B145" s="31"/>
      <c r="C145" s="28" t="s">
        <v>36</v>
      </c>
      <c r="D145" s="13">
        <v>15</v>
      </c>
      <c r="E145" s="13">
        <v>586.9</v>
      </c>
      <c r="F145" s="13">
        <v>586.9</v>
      </c>
      <c r="G145" s="18">
        <f t="shared" ref="G145:G146" si="73">F145/E145</f>
        <v>1</v>
      </c>
      <c r="H145" s="25"/>
    </row>
    <row r="146" spans="1:8">
      <c r="A146" s="30"/>
      <c r="B146" s="31"/>
      <c r="C146" s="28" t="s">
        <v>39</v>
      </c>
      <c r="D146" s="13">
        <v>0</v>
      </c>
      <c r="E146" s="13">
        <v>1673.4</v>
      </c>
      <c r="F146" s="13">
        <v>1673.4</v>
      </c>
      <c r="G146" s="18">
        <f t="shared" si="73"/>
        <v>1</v>
      </c>
      <c r="H146" s="25"/>
    </row>
    <row r="147" spans="1:8" ht="17.25" customHeight="1">
      <c r="A147" s="29" t="s">
        <v>35</v>
      </c>
      <c r="B147" s="29" t="s">
        <v>71</v>
      </c>
      <c r="C147" s="28" t="s">
        <v>23</v>
      </c>
      <c r="D147" s="13">
        <f>D149</f>
        <v>12469.2</v>
      </c>
      <c r="E147" s="13">
        <f t="shared" ref="E147:F147" si="74">E149</f>
        <v>16245.6</v>
      </c>
      <c r="F147" s="13">
        <f t="shared" si="74"/>
        <v>12618.4</v>
      </c>
      <c r="G147" s="18">
        <f t="shared" si="65"/>
        <v>0.77672723691337964</v>
      </c>
      <c r="H147" s="10"/>
    </row>
    <row r="148" spans="1:8">
      <c r="A148" s="29"/>
      <c r="B148" s="29"/>
      <c r="C148" s="28" t="s">
        <v>24</v>
      </c>
      <c r="D148" s="13"/>
      <c r="E148" s="13"/>
      <c r="F148" s="13"/>
      <c r="G148" s="18"/>
      <c r="H148" s="10"/>
    </row>
    <row r="149" spans="1:8" ht="18.75" customHeight="1">
      <c r="A149" s="29"/>
      <c r="B149" s="29"/>
      <c r="C149" s="28" t="s">
        <v>36</v>
      </c>
      <c r="D149" s="13">
        <f>D152</f>
        <v>12469.2</v>
      </c>
      <c r="E149" s="13">
        <f t="shared" ref="E149:F149" si="75">E152</f>
        <v>16245.6</v>
      </c>
      <c r="F149" s="13">
        <f t="shared" si="75"/>
        <v>12618.4</v>
      </c>
      <c r="G149" s="18">
        <f t="shared" si="65"/>
        <v>0.77672723691337964</v>
      </c>
      <c r="H149" s="10"/>
    </row>
    <row r="150" spans="1:8" ht="16.5" customHeight="1">
      <c r="A150" s="30"/>
      <c r="B150" s="31" t="s">
        <v>0</v>
      </c>
      <c r="C150" s="28" t="s">
        <v>23</v>
      </c>
      <c r="D150" s="22">
        <f>D152</f>
        <v>12469.2</v>
      </c>
      <c r="E150" s="13">
        <f t="shared" ref="E150:F150" si="76">E152</f>
        <v>16245.6</v>
      </c>
      <c r="F150" s="13">
        <f t="shared" si="76"/>
        <v>12618.4</v>
      </c>
      <c r="G150" s="18">
        <f t="shared" si="65"/>
        <v>0.77672723691337964</v>
      </c>
      <c r="H150" s="10"/>
    </row>
    <row r="151" spans="1:8">
      <c r="A151" s="30"/>
      <c r="B151" s="31"/>
      <c r="C151" s="28" t="s">
        <v>24</v>
      </c>
      <c r="D151" s="13"/>
      <c r="E151" s="13"/>
      <c r="F151" s="13"/>
      <c r="G151" s="18"/>
      <c r="H151" s="10"/>
    </row>
    <row r="152" spans="1:8" ht="156">
      <c r="A152" s="30"/>
      <c r="B152" s="31"/>
      <c r="C152" s="28" t="s">
        <v>36</v>
      </c>
      <c r="D152" s="13">
        <v>12469.2</v>
      </c>
      <c r="E152" s="13">
        <v>16245.6</v>
      </c>
      <c r="F152" s="13">
        <v>12618.4</v>
      </c>
      <c r="G152" s="18">
        <f t="shared" si="65"/>
        <v>0.77672723691337964</v>
      </c>
      <c r="H152" s="38" t="s">
        <v>72</v>
      </c>
    </row>
    <row r="153" spans="1:8">
      <c r="A153" s="37" t="s">
        <v>26</v>
      </c>
      <c r="B153" s="37"/>
      <c r="C153" s="37"/>
      <c r="D153" s="16">
        <f>D7+D22+D37+D49+D58+D79+D93+D102+D119+D128+D136+D147</f>
        <v>914393.49999999988</v>
      </c>
      <c r="E153" s="16">
        <f t="shared" ref="E153:F153" si="77">E7+E22+E37+E49+E58+E79+E93+E102+E119+E128+E136+E147</f>
        <v>2531393.9000000004</v>
      </c>
      <c r="F153" s="16">
        <f t="shared" si="77"/>
        <v>1396363.2999999998</v>
      </c>
      <c r="G153" s="17">
        <f t="shared" ref="G153" si="78">F153/E153</f>
        <v>0.55161833960333062</v>
      </c>
      <c r="H153" s="15"/>
    </row>
    <row r="155" spans="1:8">
      <c r="D155" s="9"/>
      <c r="E155" s="9"/>
      <c r="F155" s="9"/>
    </row>
    <row r="156" spans="1:8">
      <c r="D156" s="9"/>
      <c r="E156" s="9"/>
      <c r="F156" s="9"/>
    </row>
    <row r="157" spans="1:8">
      <c r="D157" s="9"/>
      <c r="E157" s="9"/>
      <c r="F157" s="9"/>
    </row>
    <row r="158" spans="1:8">
      <c r="D158" s="9"/>
      <c r="E158" s="9"/>
      <c r="F158" s="9"/>
    </row>
    <row r="159" spans="1:8">
      <c r="D159" s="9"/>
      <c r="E159" s="9"/>
      <c r="F159" s="9"/>
    </row>
  </sheetData>
  <mergeCells count="98">
    <mergeCell ref="B43:B45"/>
    <mergeCell ref="A67:A69"/>
    <mergeCell ref="B67:B69"/>
    <mergeCell ref="A76:A78"/>
    <mergeCell ref="B76:B78"/>
    <mergeCell ref="A70:A72"/>
    <mergeCell ref="B70:B72"/>
    <mergeCell ref="B89:B92"/>
    <mergeCell ref="A89:A92"/>
    <mergeCell ref="A153:C153"/>
    <mergeCell ref="B37:B39"/>
    <mergeCell ref="A34:A36"/>
    <mergeCell ref="B34:B36"/>
    <mergeCell ref="A25:A27"/>
    <mergeCell ref="B25:B27"/>
    <mergeCell ref="A22:A24"/>
    <mergeCell ref="B22:B24"/>
    <mergeCell ref="A28:A30"/>
    <mergeCell ref="A52:A54"/>
    <mergeCell ref="B52:B54"/>
    <mergeCell ref="A102:A105"/>
    <mergeCell ref="B102:B105"/>
    <mergeCell ref="A119:A121"/>
    <mergeCell ref="B119:B121"/>
    <mergeCell ref="A73:A75"/>
    <mergeCell ref="B73:B75"/>
    <mergeCell ref="A64:A66"/>
    <mergeCell ref="B64:B66"/>
    <mergeCell ref="A79:A82"/>
    <mergeCell ref="A83:A85"/>
    <mergeCell ref="B83:B85"/>
    <mergeCell ref="A86:A88"/>
    <mergeCell ref="B86:B88"/>
    <mergeCell ref="A106:A108"/>
    <mergeCell ref="A99:A101"/>
    <mergeCell ref="B99:B101"/>
    <mergeCell ref="A3:H3"/>
    <mergeCell ref="A15:A17"/>
    <mergeCell ref="B15:B17"/>
    <mergeCell ref="A7:A10"/>
    <mergeCell ref="B7:B10"/>
    <mergeCell ref="A5:A6"/>
    <mergeCell ref="B5:B6"/>
    <mergeCell ref="H5:H6"/>
    <mergeCell ref="C5:C6"/>
    <mergeCell ref="D5:F5"/>
    <mergeCell ref="B11:B14"/>
    <mergeCell ref="A11:A14"/>
    <mergeCell ref="B18:B21"/>
    <mergeCell ref="A18:A21"/>
    <mergeCell ref="G5:G6"/>
    <mergeCell ref="A55:A57"/>
    <mergeCell ref="B55:B57"/>
    <mergeCell ref="B28:B30"/>
    <mergeCell ref="A31:A33"/>
    <mergeCell ref="B31:B33"/>
    <mergeCell ref="A37:A39"/>
    <mergeCell ref="A49:A51"/>
    <mergeCell ref="B49:B51"/>
    <mergeCell ref="A40:A42"/>
    <mergeCell ref="B40:B42"/>
    <mergeCell ref="A46:A48"/>
    <mergeCell ref="B46:B48"/>
    <mergeCell ref="A43:A45"/>
    <mergeCell ref="A109:A111"/>
    <mergeCell ref="B109:B111"/>
    <mergeCell ref="A112:A114"/>
    <mergeCell ref="B112:B114"/>
    <mergeCell ref="A115:A118"/>
    <mergeCell ref="B115:B118"/>
    <mergeCell ref="B79:B82"/>
    <mergeCell ref="A96:A98"/>
    <mergeCell ref="B96:B98"/>
    <mergeCell ref="A93:A95"/>
    <mergeCell ref="B93:B95"/>
    <mergeCell ref="A143:A146"/>
    <mergeCell ref="B143:B146"/>
    <mergeCell ref="B122:B124"/>
    <mergeCell ref="A125:A127"/>
    <mergeCell ref="B125:B127"/>
    <mergeCell ref="A140:A142"/>
    <mergeCell ref="B140:B142"/>
    <mergeCell ref="A122:A124"/>
    <mergeCell ref="A136:A139"/>
    <mergeCell ref="B136:B139"/>
    <mergeCell ref="A128:A131"/>
    <mergeCell ref="B128:B131"/>
    <mergeCell ref="B132:B135"/>
    <mergeCell ref="A132:A135"/>
    <mergeCell ref="A58:A60"/>
    <mergeCell ref="B58:B60"/>
    <mergeCell ref="A61:A63"/>
    <mergeCell ref="B61:B63"/>
    <mergeCell ref="B106:B108"/>
    <mergeCell ref="A150:A152"/>
    <mergeCell ref="B150:B152"/>
    <mergeCell ref="A147:A149"/>
    <mergeCell ref="B147:B149"/>
  </mergeCells>
  <pageMargins left="0.27559055118110237" right="0.15748031496062992" top="0.39" bottom="0.35433070866141736" header="0.19685039370078741" footer="0.15748031496062992"/>
  <pageSetup paperSize="9" scale="63" firstPageNumber="2307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Kraftway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Великовская Татьяна Владимировна</dc:creator>
  <cp:lastModifiedBy>kascheeva</cp:lastModifiedBy>
  <cp:lastPrinted>2023-04-12T09:56:03Z</cp:lastPrinted>
  <dcterms:created xsi:type="dcterms:W3CDTF">2015-02-09T05:50:17Z</dcterms:created>
  <dcterms:modified xsi:type="dcterms:W3CDTF">2023-04-12T09:56:04Z</dcterms:modified>
</cp:coreProperties>
</file>